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ma6\OneDrive\ドキュメント\GF\成績集計\2025成績\"/>
    </mc:Choice>
  </mc:AlternateContent>
  <xr:revisionPtr revIDLastSave="0" documentId="8_{16010293-13A0-48B8-9B40-6AD373AD110B}" xr6:coauthVersionLast="47" xr6:coauthVersionMax="47" xr10:uidLastSave="{00000000-0000-0000-0000-000000000000}"/>
  <bookViews>
    <workbookView xWindow="780" yWindow="720" windowWidth="14430" windowHeight="15480" tabRatio="813" activeTab="2" xr2:uid="{E3C38C7B-1562-4DF0-9779-65440CD4CC2D}"/>
  </bookViews>
  <sheets>
    <sheet name="総計" sheetId="1" r:id="rId1"/>
    <sheet name="最近３試合" sheetId="2" r:id="rId2"/>
    <sheet name="試合結果" sheetId="3" r:id="rId3"/>
    <sheet name="渡邉" sheetId="39" r:id="rId4"/>
    <sheet name="平野" sheetId="18" r:id="rId5"/>
    <sheet name="小林" sheetId="5" r:id="rId6"/>
    <sheet name="森谷" sheetId="12" r:id="rId7"/>
    <sheet name="谷川" sheetId="11" r:id="rId8"/>
    <sheet name="岩崎" sheetId="8" r:id="rId9"/>
    <sheet name="渡辺み" sheetId="43" r:id="rId10"/>
    <sheet name="左近允" sheetId="31" r:id="rId11"/>
    <sheet name="清川" sheetId="40" r:id="rId12"/>
    <sheet name="田淵" sheetId="6" r:id="rId13"/>
    <sheet name="田中勇貴" sheetId="50" r:id="rId14"/>
    <sheet name="堀川" sheetId="48" r:id="rId15"/>
    <sheet name="藤井" sheetId="20" r:id="rId16"/>
    <sheet name="山下" sheetId="53" r:id="rId17"/>
    <sheet name="山本" sheetId="21" r:id="rId18"/>
    <sheet name="那須" sheetId="44" r:id="rId19"/>
    <sheet name="稲谷" sheetId="55" r:id="rId20"/>
    <sheet name="上村" sheetId="56" r:id="rId21"/>
    <sheet name="海保" sheetId="57" r:id="rId22"/>
    <sheet name="伍" sheetId="52" r:id="rId23"/>
    <sheet name="葉山" sheetId="15" r:id="rId24"/>
    <sheet name="山田" sheetId="42" r:id="rId25"/>
    <sheet name="武居" sheetId="58" r:id="rId26"/>
    <sheet name="天野" sheetId="59" r:id="rId27"/>
    <sheet name="牧野" sheetId="60" r:id="rId28"/>
    <sheet name="本間" sheetId="62" r:id="rId29"/>
    <sheet name="本村" sheetId="64" r:id="rId30"/>
    <sheet name="鎌田" sheetId="63" r:id="rId31"/>
    <sheet name="蓬莱" sheetId="61" r:id="rId32"/>
    <sheet name="部外" sheetId="28" r:id="rId33"/>
    <sheet name="蓑原" sheetId="54" r:id="rId34"/>
    <sheet name="田中勇作" sheetId="35" r:id="rId35"/>
    <sheet name="吉田" sheetId="32" r:id="rId36"/>
    <sheet name="川辺" sheetId="34" r:id="rId37"/>
    <sheet name="柴田" sheetId="45" r:id="rId38"/>
    <sheet name="柴崎" sheetId="22" r:id="rId39"/>
    <sheet name="林" sheetId="30" r:id="rId40"/>
    <sheet name="平田" sheetId="36" r:id="rId41"/>
    <sheet name="秦" sheetId="49" r:id="rId42"/>
    <sheet name="岩井" sheetId="51" r:id="rId43"/>
    <sheet name="何" sheetId="41" r:id="rId44"/>
    <sheet name="Sheet2" sheetId="47" r:id="rId45"/>
  </sheets>
  <definedNames>
    <definedName name="_xlnm._FilterDatabase" localSheetId="1" hidden="1">最近３試合!$A$28:$R$28</definedName>
    <definedName name="_xlnm._FilterDatabase" localSheetId="0" hidden="1">総計!$A$1:$V$6</definedName>
    <definedName name="_xlnm.Print_Area" localSheetId="19">稲谷!$A$1:$S$31</definedName>
    <definedName name="_xlnm.Print_Area" localSheetId="43">何!$A$1:$S$31</definedName>
    <definedName name="_xlnm.Print_Area" localSheetId="21">海保!$A$1:$S$31</definedName>
    <definedName name="_xlnm.Print_Area" localSheetId="30">鎌田!$A$1:$S$31</definedName>
    <definedName name="_xlnm.Print_Area" localSheetId="42">岩井!$A$1:$S$31</definedName>
    <definedName name="_xlnm.Print_Area" localSheetId="8">岩崎!$A$1:$S$31</definedName>
    <definedName name="_xlnm.Print_Area" localSheetId="22">伍!$A$1:$S$31</definedName>
    <definedName name="_xlnm.Print_Area" localSheetId="10">左近允!$A$1:$S$31</definedName>
    <definedName name="_xlnm.Print_Area" localSheetId="16">山下!$A$1:$S$31</definedName>
    <definedName name="_xlnm.Print_Area" localSheetId="24">山田!$A$1:$S$31</definedName>
    <definedName name="_xlnm.Print_Area" localSheetId="17">山本!$A$1:$S$31</definedName>
    <definedName name="_xlnm.Print_Area" localSheetId="38">柴崎!$A$1:$S$31</definedName>
    <definedName name="_xlnm.Print_Area" localSheetId="37">柴田!$A$1:$S$31</definedName>
    <definedName name="_xlnm.Print_Area" localSheetId="5">小林!$A$1:$S$31</definedName>
    <definedName name="_xlnm.Print_Area" localSheetId="20">上村!$A$1:$S$31</definedName>
    <definedName name="_xlnm.Print_Area" localSheetId="6">森谷!$A$1:$S$31</definedName>
    <definedName name="_xlnm.Print_Area" localSheetId="41">秦!$A$1:$S$31</definedName>
    <definedName name="_xlnm.Print_Area" localSheetId="11">清川!$A$1:$S$31</definedName>
    <definedName name="_xlnm.Print_Area" localSheetId="36">川辺!$B$1:$S$31</definedName>
    <definedName name="_xlnm.Print_Area" localSheetId="0">総計!$A$1:$V$44</definedName>
    <definedName name="_xlnm.Print_Area" localSheetId="7">谷川!$A$1:$S$31</definedName>
    <definedName name="_xlnm.Print_Area" localSheetId="13">田中勇貴!$A$1:$S$31</definedName>
    <definedName name="_xlnm.Print_Area" localSheetId="34">田中勇作!$A$1:$S$31</definedName>
    <definedName name="_xlnm.Print_Area" localSheetId="12">田淵!$A$1:$S$31</definedName>
    <definedName name="_xlnm.Print_Area" localSheetId="9">渡辺み!$A$1:$S$31</definedName>
    <definedName name="_xlnm.Print_Area" localSheetId="3">渡邉!$A$1:$S$31</definedName>
    <definedName name="_xlnm.Print_Area" localSheetId="15">藤井!$A$1:$S$31</definedName>
    <definedName name="_xlnm.Print_Area" localSheetId="18">那須!$A$1:$S$31</definedName>
    <definedName name="_xlnm.Print_Area" localSheetId="32">部外!$A$1:$S$49</definedName>
    <definedName name="_xlnm.Print_Area" localSheetId="40">平田!$A$1:$S$31</definedName>
    <definedName name="_xlnm.Print_Area" localSheetId="4">平野!$B$1:$S$31</definedName>
    <definedName name="_xlnm.Print_Area" localSheetId="31">蓬莱!$B$1:$S$31</definedName>
    <definedName name="_xlnm.Print_Area" localSheetId="27">牧野!$B$1:$S$31</definedName>
    <definedName name="_xlnm.Print_Area" localSheetId="14">堀川!$A$1:$S$31</definedName>
    <definedName name="_xlnm.Print_Area" localSheetId="28">本間!$A$1:$S$31</definedName>
    <definedName name="_xlnm.Print_Area" localSheetId="29">本村!$A$1:$S$31</definedName>
    <definedName name="_xlnm.Print_Area" localSheetId="33">蓑原!$A$1:$S$31</definedName>
    <definedName name="_xlnm.Print_Area" localSheetId="23">葉山!$A$1:$S$31</definedName>
    <definedName name="_xlnm.Print_Area" localSheetId="39">林!$A$1:$S$31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4" i="3" l="1"/>
  <c r="W22" i="1" l="1"/>
  <c r="V22" i="1"/>
  <c r="R22" i="1"/>
  <c r="S22" i="1"/>
  <c r="T22" i="1"/>
  <c r="Q22" i="1"/>
  <c r="N22" i="1"/>
  <c r="O22" i="1"/>
  <c r="P3" i="1" s="1"/>
  <c r="M22" i="1"/>
  <c r="D22" i="1"/>
  <c r="E22" i="1"/>
  <c r="F22" i="1"/>
  <c r="G22" i="1"/>
  <c r="H22" i="1"/>
  <c r="I22" i="1"/>
  <c r="J22" i="1"/>
  <c r="K22" i="1"/>
  <c r="C22" i="1"/>
  <c r="P4" i="1"/>
  <c r="P6" i="1"/>
  <c r="P9" i="1"/>
  <c r="P10" i="1"/>
  <c r="P14" i="1"/>
  <c r="P16" i="1"/>
  <c r="P18" i="1"/>
  <c r="P20" i="1"/>
  <c r="P21" i="1"/>
  <c r="P22" i="1"/>
  <c r="P26" i="1"/>
  <c r="P28" i="1"/>
  <c r="P30" i="1"/>
  <c r="P32" i="1"/>
  <c r="P33" i="1"/>
  <c r="P34" i="1"/>
  <c r="P36" i="1"/>
  <c r="P37" i="1"/>
  <c r="P38" i="1"/>
  <c r="P40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W41" i="1"/>
  <c r="V41" i="1"/>
  <c r="V40" i="1"/>
  <c r="V39" i="1"/>
  <c r="R39" i="1"/>
  <c r="S39" i="1"/>
  <c r="T39" i="1"/>
  <c r="R40" i="1"/>
  <c r="S40" i="1"/>
  <c r="T40" i="1"/>
  <c r="R41" i="1"/>
  <c r="S41" i="1"/>
  <c r="T41" i="1"/>
  <c r="D39" i="1"/>
  <c r="E39" i="1"/>
  <c r="F39" i="1"/>
  <c r="G39" i="1"/>
  <c r="H39" i="1"/>
  <c r="I39" i="1"/>
  <c r="J39" i="1"/>
  <c r="K39" i="1"/>
  <c r="M39" i="1"/>
  <c r="N39" i="1"/>
  <c r="O39" i="1"/>
  <c r="Q39" i="1"/>
  <c r="D40" i="1"/>
  <c r="E40" i="1"/>
  <c r="F40" i="1"/>
  <c r="G40" i="1"/>
  <c r="H40" i="1"/>
  <c r="I40" i="1"/>
  <c r="J40" i="1"/>
  <c r="K40" i="1"/>
  <c r="M40" i="1"/>
  <c r="N40" i="1"/>
  <c r="O40" i="1"/>
  <c r="Q40" i="1"/>
  <c r="D41" i="1"/>
  <c r="E41" i="1"/>
  <c r="F41" i="1"/>
  <c r="G41" i="1"/>
  <c r="H41" i="1"/>
  <c r="I41" i="1"/>
  <c r="J41" i="1"/>
  <c r="K41" i="1"/>
  <c r="M41" i="1"/>
  <c r="N41" i="1"/>
  <c r="O41" i="1"/>
  <c r="Q41" i="1"/>
  <c r="C41" i="1"/>
  <c r="C40" i="1"/>
  <c r="C39" i="1"/>
  <c r="T31" i="64"/>
  <c r="S31" i="64"/>
  <c r="O31" i="64"/>
  <c r="N31" i="64"/>
  <c r="M31" i="64"/>
  <c r="L31" i="64"/>
  <c r="K31" i="64"/>
  <c r="J31" i="64"/>
  <c r="I31" i="64"/>
  <c r="H31" i="64"/>
  <c r="G31" i="64"/>
  <c r="F31" i="64"/>
  <c r="E31" i="64"/>
  <c r="D31" i="64"/>
  <c r="R31" i="64" s="1"/>
  <c r="C31" i="64"/>
  <c r="Q31" i="64" s="1"/>
  <c r="T30" i="64"/>
  <c r="S30" i="64"/>
  <c r="R30" i="64"/>
  <c r="O30" i="64"/>
  <c r="N30" i="64"/>
  <c r="M30" i="64"/>
  <c r="L30" i="64"/>
  <c r="K30" i="64"/>
  <c r="J30" i="64"/>
  <c r="I30" i="64"/>
  <c r="H30" i="64"/>
  <c r="G30" i="64"/>
  <c r="E30" i="64"/>
  <c r="D30" i="64"/>
  <c r="P30" i="64" s="1"/>
  <c r="C30" i="64"/>
  <c r="Q30" i="64" s="1"/>
  <c r="F28" i="64"/>
  <c r="F27" i="64"/>
  <c r="F26" i="64"/>
  <c r="F25" i="64"/>
  <c r="F24" i="64"/>
  <c r="F23" i="64"/>
  <c r="F22" i="64"/>
  <c r="F21" i="64"/>
  <c r="F20" i="64"/>
  <c r="F30" i="64" s="1"/>
  <c r="F19" i="64"/>
  <c r="F18" i="64"/>
  <c r="R9" i="64"/>
  <c r="Q9" i="64"/>
  <c r="P9" i="64"/>
  <c r="R8" i="64"/>
  <c r="Q8" i="64"/>
  <c r="P8" i="64"/>
  <c r="R7" i="64"/>
  <c r="Q7" i="64"/>
  <c r="P7" i="64"/>
  <c r="R6" i="64"/>
  <c r="Q6" i="64"/>
  <c r="P6" i="64"/>
  <c r="R5" i="64"/>
  <c r="Q5" i="64"/>
  <c r="P5" i="64"/>
  <c r="R4" i="64"/>
  <c r="Q4" i="64"/>
  <c r="P4" i="64"/>
  <c r="R3" i="64"/>
  <c r="Q3" i="64"/>
  <c r="P3" i="64"/>
  <c r="R2" i="64"/>
  <c r="Q2" i="64"/>
  <c r="P2" i="64"/>
  <c r="T31" i="63"/>
  <c r="S31" i="63"/>
  <c r="Q31" i="63"/>
  <c r="O31" i="63"/>
  <c r="N31" i="63"/>
  <c r="M31" i="63"/>
  <c r="L31" i="63"/>
  <c r="K31" i="63"/>
  <c r="J31" i="63"/>
  <c r="I31" i="63"/>
  <c r="H31" i="63"/>
  <c r="G31" i="63"/>
  <c r="F31" i="63"/>
  <c r="E31" i="63"/>
  <c r="D31" i="63"/>
  <c r="R31" i="63" s="1"/>
  <c r="C31" i="63"/>
  <c r="T30" i="63"/>
  <c r="S30" i="63"/>
  <c r="O30" i="63"/>
  <c r="N30" i="63"/>
  <c r="M30" i="63"/>
  <c r="L30" i="63"/>
  <c r="K30" i="63"/>
  <c r="J30" i="63"/>
  <c r="I30" i="63"/>
  <c r="H30" i="63"/>
  <c r="G30" i="63"/>
  <c r="E30" i="63"/>
  <c r="D30" i="63"/>
  <c r="R30" i="63" s="1"/>
  <c r="C30" i="63"/>
  <c r="Q30" i="63" s="1"/>
  <c r="F28" i="63"/>
  <c r="F27" i="63"/>
  <c r="F26" i="63"/>
  <c r="F25" i="63"/>
  <c r="F24" i="63"/>
  <c r="F23" i="63"/>
  <c r="F22" i="63"/>
  <c r="F21" i="63"/>
  <c r="F20" i="63"/>
  <c r="F19" i="63"/>
  <c r="F30" i="63" s="1"/>
  <c r="F18" i="63"/>
  <c r="R9" i="63"/>
  <c r="Q9" i="63"/>
  <c r="P9" i="63"/>
  <c r="R8" i="63"/>
  <c r="Q8" i="63"/>
  <c r="P8" i="63"/>
  <c r="R7" i="63"/>
  <c r="Q7" i="63"/>
  <c r="P7" i="63"/>
  <c r="R6" i="63"/>
  <c r="Q6" i="63"/>
  <c r="P6" i="63"/>
  <c r="R5" i="63"/>
  <c r="Q5" i="63"/>
  <c r="P5" i="63"/>
  <c r="R4" i="63"/>
  <c r="Q4" i="63"/>
  <c r="P4" i="63"/>
  <c r="R3" i="63"/>
  <c r="Q3" i="63"/>
  <c r="P3" i="63"/>
  <c r="R2" i="63"/>
  <c r="Q2" i="63"/>
  <c r="P2" i="63"/>
  <c r="T31" i="62"/>
  <c r="S31" i="62"/>
  <c r="Q31" i="62"/>
  <c r="O31" i="62"/>
  <c r="N31" i="62"/>
  <c r="M31" i="62"/>
  <c r="L31" i="62"/>
  <c r="K31" i="62"/>
  <c r="J31" i="62"/>
  <c r="I31" i="62"/>
  <c r="H31" i="62"/>
  <c r="G31" i="62"/>
  <c r="F31" i="62"/>
  <c r="E31" i="62"/>
  <c r="D31" i="62"/>
  <c r="R31" i="62" s="1"/>
  <c r="C31" i="62"/>
  <c r="T30" i="62"/>
  <c r="S30" i="62"/>
  <c r="O30" i="62"/>
  <c r="N30" i="62"/>
  <c r="M30" i="62"/>
  <c r="L30" i="62"/>
  <c r="K30" i="62"/>
  <c r="J30" i="62"/>
  <c r="I30" i="62"/>
  <c r="H30" i="62"/>
  <c r="G30" i="62"/>
  <c r="E30" i="62"/>
  <c r="D30" i="62"/>
  <c r="R30" i="62" s="1"/>
  <c r="C30" i="62"/>
  <c r="Q30" i="62" s="1"/>
  <c r="F28" i="62"/>
  <c r="F27" i="62"/>
  <c r="F26" i="62"/>
  <c r="F25" i="62"/>
  <c r="F24" i="62"/>
  <c r="F23" i="62"/>
  <c r="F22" i="62"/>
  <c r="F21" i="62"/>
  <c r="F20" i="62"/>
  <c r="F19" i="62"/>
  <c r="F18" i="62"/>
  <c r="R9" i="62"/>
  <c r="Q9" i="62"/>
  <c r="P9" i="62"/>
  <c r="R8" i="62"/>
  <c r="Q8" i="62"/>
  <c r="P8" i="62"/>
  <c r="R7" i="62"/>
  <c r="Q7" i="62"/>
  <c r="P7" i="62"/>
  <c r="R6" i="62"/>
  <c r="Q6" i="62"/>
  <c r="P6" i="62"/>
  <c r="R5" i="62"/>
  <c r="Q5" i="62"/>
  <c r="P5" i="62"/>
  <c r="R4" i="62"/>
  <c r="Q4" i="62"/>
  <c r="P4" i="62"/>
  <c r="R3" i="62"/>
  <c r="Q3" i="62"/>
  <c r="P3" i="62"/>
  <c r="R2" i="62"/>
  <c r="Q2" i="62"/>
  <c r="P2" i="62"/>
  <c r="Q6" i="43"/>
  <c r="T31" i="18"/>
  <c r="T31" i="5"/>
  <c r="T31" i="12"/>
  <c r="T31" i="11"/>
  <c r="T31" i="8"/>
  <c r="T31" i="43"/>
  <c r="T31" i="31"/>
  <c r="T31" i="40"/>
  <c r="T31" i="6"/>
  <c r="T31" i="50"/>
  <c r="T31" i="48"/>
  <c r="T31" i="20"/>
  <c r="T31" i="53"/>
  <c r="T31" i="21"/>
  <c r="T31" i="44"/>
  <c r="T31" i="55"/>
  <c r="T31" i="56"/>
  <c r="T31" i="57"/>
  <c r="T31" i="52"/>
  <c r="T31" i="15"/>
  <c r="T31" i="42"/>
  <c r="T31" i="58"/>
  <c r="T31" i="59"/>
  <c r="T31" i="60"/>
  <c r="T31" i="61"/>
  <c r="T31" i="35"/>
  <c r="T31" i="32"/>
  <c r="T31" i="54"/>
  <c r="T31" i="34"/>
  <c r="T31" i="45"/>
  <c r="T31" i="22"/>
  <c r="T31" i="30"/>
  <c r="T31" i="36"/>
  <c r="T31" i="49"/>
  <c r="T31" i="51"/>
  <c r="T31" i="41"/>
  <c r="T31" i="28"/>
  <c r="T31" i="39"/>
  <c r="S31" i="18"/>
  <c r="S31" i="5"/>
  <c r="S31" i="12"/>
  <c r="S31" i="11"/>
  <c r="S31" i="8"/>
  <c r="S31" i="43"/>
  <c r="S31" i="31"/>
  <c r="S31" i="40"/>
  <c r="S31" i="6"/>
  <c r="S31" i="50"/>
  <c r="S31" i="48"/>
  <c r="S31" i="20"/>
  <c r="R29" i="2" s="1"/>
  <c r="S31" i="53"/>
  <c r="S31" i="21"/>
  <c r="S31" i="44"/>
  <c r="S31" i="55"/>
  <c r="S31" i="56"/>
  <c r="S31" i="57"/>
  <c r="S31" i="52"/>
  <c r="S31" i="15"/>
  <c r="S31" i="42"/>
  <c r="S31" i="58"/>
  <c r="S31" i="59"/>
  <c r="S31" i="60"/>
  <c r="S31" i="61"/>
  <c r="S31" i="35"/>
  <c r="S31" i="32"/>
  <c r="S31" i="54"/>
  <c r="S31" i="34"/>
  <c r="S31" i="45"/>
  <c r="S31" i="22"/>
  <c r="S31" i="30"/>
  <c r="S31" i="36"/>
  <c r="S31" i="49"/>
  <c r="S31" i="51"/>
  <c r="S31" i="41"/>
  <c r="R11" i="2" s="1"/>
  <c r="S31" i="28"/>
  <c r="S31" i="39"/>
  <c r="D31" i="18"/>
  <c r="D31" i="5"/>
  <c r="D31" i="12"/>
  <c r="D31" i="11"/>
  <c r="D31" i="8"/>
  <c r="D31" i="43"/>
  <c r="D31" i="31"/>
  <c r="D31" i="40"/>
  <c r="D31" i="6"/>
  <c r="D31" i="50"/>
  <c r="D31" i="48"/>
  <c r="D31" i="20"/>
  <c r="D31" i="53"/>
  <c r="D31" i="21"/>
  <c r="D31" i="44"/>
  <c r="D31" i="55"/>
  <c r="D31" i="56"/>
  <c r="D31" i="57"/>
  <c r="D31" i="52"/>
  <c r="D31" i="15"/>
  <c r="D31" i="42"/>
  <c r="D31" i="58"/>
  <c r="D31" i="59"/>
  <c r="D31" i="60"/>
  <c r="D31" i="61"/>
  <c r="D31" i="35"/>
  <c r="D31" i="32"/>
  <c r="D31" i="54"/>
  <c r="D31" i="34"/>
  <c r="D31" i="45"/>
  <c r="D31" i="22"/>
  <c r="D31" i="30"/>
  <c r="D31" i="36"/>
  <c r="D31" i="49"/>
  <c r="D31" i="51"/>
  <c r="D31" i="41"/>
  <c r="D31" i="28"/>
  <c r="D31" i="39"/>
  <c r="E31" i="18"/>
  <c r="F31" i="18"/>
  <c r="G31" i="18"/>
  <c r="H31" i="18"/>
  <c r="I31" i="18"/>
  <c r="J31" i="18"/>
  <c r="K31" i="18"/>
  <c r="L31" i="18"/>
  <c r="M31" i="18"/>
  <c r="N31" i="18"/>
  <c r="O31" i="18"/>
  <c r="E31" i="5"/>
  <c r="F31" i="5"/>
  <c r="G31" i="5"/>
  <c r="H31" i="5"/>
  <c r="I31" i="5"/>
  <c r="J31" i="5"/>
  <c r="K31" i="5"/>
  <c r="L31" i="5"/>
  <c r="M31" i="5"/>
  <c r="N31" i="5"/>
  <c r="O31" i="5"/>
  <c r="E31" i="12"/>
  <c r="F31" i="12"/>
  <c r="G31" i="12"/>
  <c r="H31" i="12"/>
  <c r="I31" i="12"/>
  <c r="J31" i="12"/>
  <c r="K31" i="12"/>
  <c r="L31" i="12"/>
  <c r="M31" i="12"/>
  <c r="N31" i="12"/>
  <c r="O31" i="12"/>
  <c r="E31" i="11"/>
  <c r="F31" i="11"/>
  <c r="G31" i="11"/>
  <c r="H31" i="11"/>
  <c r="I31" i="11"/>
  <c r="J31" i="11"/>
  <c r="K31" i="11"/>
  <c r="L31" i="11"/>
  <c r="M31" i="11"/>
  <c r="N31" i="11"/>
  <c r="O31" i="11"/>
  <c r="E31" i="8"/>
  <c r="F31" i="8"/>
  <c r="G31" i="8"/>
  <c r="H31" i="8"/>
  <c r="I31" i="8"/>
  <c r="J31" i="8"/>
  <c r="K31" i="8"/>
  <c r="L31" i="8"/>
  <c r="M31" i="8"/>
  <c r="N31" i="8"/>
  <c r="O31" i="8"/>
  <c r="E31" i="43"/>
  <c r="F31" i="43"/>
  <c r="G31" i="43"/>
  <c r="H31" i="43"/>
  <c r="I31" i="43"/>
  <c r="J31" i="43"/>
  <c r="K31" i="43"/>
  <c r="L31" i="43"/>
  <c r="M31" i="43"/>
  <c r="N31" i="43"/>
  <c r="O31" i="43"/>
  <c r="E31" i="31"/>
  <c r="F31" i="31"/>
  <c r="G31" i="31"/>
  <c r="Q31" i="31" s="1"/>
  <c r="Q26" i="2" s="1"/>
  <c r="H31" i="31"/>
  <c r="I31" i="31"/>
  <c r="J31" i="31"/>
  <c r="K31" i="31"/>
  <c r="L31" i="31"/>
  <c r="M31" i="31"/>
  <c r="N31" i="31"/>
  <c r="O31" i="31"/>
  <c r="E31" i="40"/>
  <c r="F31" i="40"/>
  <c r="G31" i="40"/>
  <c r="H31" i="40"/>
  <c r="I31" i="40"/>
  <c r="J31" i="40"/>
  <c r="K31" i="40"/>
  <c r="L31" i="40"/>
  <c r="M31" i="40"/>
  <c r="N31" i="40"/>
  <c r="O31" i="40"/>
  <c r="E31" i="6"/>
  <c r="F31" i="6"/>
  <c r="G31" i="6"/>
  <c r="H31" i="6"/>
  <c r="I31" i="6"/>
  <c r="J31" i="6"/>
  <c r="K31" i="6"/>
  <c r="L31" i="6"/>
  <c r="M31" i="6"/>
  <c r="N31" i="6"/>
  <c r="O31" i="6"/>
  <c r="E31" i="50"/>
  <c r="F31" i="50"/>
  <c r="G31" i="50"/>
  <c r="H31" i="50"/>
  <c r="I31" i="50"/>
  <c r="J31" i="50"/>
  <c r="K31" i="50"/>
  <c r="L31" i="50"/>
  <c r="M31" i="50"/>
  <c r="N31" i="50"/>
  <c r="O31" i="50"/>
  <c r="E31" i="48"/>
  <c r="F31" i="48"/>
  <c r="G31" i="48"/>
  <c r="H31" i="48"/>
  <c r="I31" i="48"/>
  <c r="J31" i="48"/>
  <c r="K31" i="48"/>
  <c r="L31" i="48"/>
  <c r="M31" i="48"/>
  <c r="N31" i="48"/>
  <c r="O31" i="48"/>
  <c r="E31" i="20"/>
  <c r="F31" i="20"/>
  <c r="G31" i="20"/>
  <c r="H31" i="20"/>
  <c r="I31" i="20"/>
  <c r="J31" i="20"/>
  <c r="K31" i="20"/>
  <c r="L31" i="20"/>
  <c r="M31" i="20"/>
  <c r="N31" i="20"/>
  <c r="O31" i="20"/>
  <c r="E31" i="53"/>
  <c r="F31" i="53"/>
  <c r="G31" i="53"/>
  <c r="H31" i="53"/>
  <c r="I31" i="53"/>
  <c r="J31" i="53"/>
  <c r="K31" i="53"/>
  <c r="L31" i="53"/>
  <c r="M31" i="53"/>
  <c r="N31" i="53"/>
  <c r="O31" i="53"/>
  <c r="E31" i="21"/>
  <c r="F31" i="21"/>
  <c r="G31" i="21"/>
  <c r="H31" i="21"/>
  <c r="I31" i="21"/>
  <c r="J31" i="21"/>
  <c r="K31" i="21"/>
  <c r="L31" i="21"/>
  <c r="M31" i="21"/>
  <c r="N31" i="21"/>
  <c r="O31" i="21"/>
  <c r="E31" i="44"/>
  <c r="E20" i="2" s="1"/>
  <c r="F31" i="44"/>
  <c r="G31" i="44"/>
  <c r="H31" i="44"/>
  <c r="I31" i="44"/>
  <c r="J31" i="44"/>
  <c r="K31" i="44"/>
  <c r="L31" i="44"/>
  <c r="M31" i="44"/>
  <c r="N31" i="44"/>
  <c r="O31" i="44"/>
  <c r="E31" i="55"/>
  <c r="F31" i="55"/>
  <c r="G31" i="55"/>
  <c r="H31" i="55"/>
  <c r="I31" i="55"/>
  <c r="J31" i="55"/>
  <c r="K31" i="55"/>
  <c r="L31" i="55"/>
  <c r="M31" i="55"/>
  <c r="N31" i="55"/>
  <c r="O31" i="55"/>
  <c r="E31" i="56"/>
  <c r="E33" i="2" s="1"/>
  <c r="F31" i="56"/>
  <c r="G31" i="56"/>
  <c r="G33" i="2" s="1"/>
  <c r="H31" i="56"/>
  <c r="I31" i="56"/>
  <c r="J31" i="56"/>
  <c r="K31" i="56"/>
  <c r="L31" i="56"/>
  <c r="M31" i="56"/>
  <c r="M33" i="2" s="1"/>
  <c r="N31" i="56"/>
  <c r="O31" i="56"/>
  <c r="E31" i="57"/>
  <c r="F31" i="57"/>
  <c r="G31" i="57"/>
  <c r="H31" i="57"/>
  <c r="H34" i="2" s="1"/>
  <c r="I31" i="57"/>
  <c r="J31" i="57"/>
  <c r="K31" i="57"/>
  <c r="L31" i="57"/>
  <c r="M31" i="57"/>
  <c r="N31" i="57"/>
  <c r="O31" i="57"/>
  <c r="E31" i="52"/>
  <c r="F31" i="52"/>
  <c r="G31" i="52"/>
  <c r="H31" i="52"/>
  <c r="I31" i="52"/>
  <c r="I30" i="2" s="1"/>
  <c r="F30" i="2" s="1"/>
  <c r="J31" i="52"/>
  <c r="K31" i="52"/>
  <c r="L31" i="52"/>
  <c r="M31" i="52"/>
  <c r="N31" i="52"/>
  <c r="O31" i="52"/>
  <c r="E31" i="15"/>
  <c r="F31" i="15"/>
  <c r="G31" i="15"/>
  <c r="H31" i="15"/>
  <c r="I31" i="15"/>
  <c r="J31" i="15"/>
  <c r="J8" i="2" s="1"/>
  <c r="K31" i="15"/>
  <c r="L31" i="15"/>
  <c r="M31" i="15"/>
  <c r="N31" i="15"/>
  <c r="O31" i="15"/>
  <c r="E31" i="42"/>
  <c r="F31" i="42"/>
  <c r="G31" i="42"/>
  <c r="H31" i="42"/>
  <c r="I31" i="42"/>
  <c r="J31" i="42"/>
  <c r="K31" i="42"/>
  <c r="K14" i="2" s="1"/>
  <c r="L31" i="42"/>
  <c r="M31" i="42"/>
  <c r="N31" i="42"/>
  <c r="O31" i="42"/>
  <c r="E31" i="58"/>
  <c r="F31" i="58"/>
  <c r="G31" i="58"/>
  <c r="H31" i="58"/>
  <c r="I31" i="58"/>
  <c r="J31" i="58"/>
  <c r="J35" i="2" s="1"/>
  <c r="K31" i="58"/>
  <c r="L31" i="58"/>
  <c r="M31" i="58"/>
  <c r="N31" i="58"/>
  <c r="O31" i="58"/>
  <c r="E31" i="59"/>
  <c r="F31" i="59"/>
  <c r="G31" i="59"/>
  <c r="G36" i="2" s="1"/>
  <c r="H31" i="59"/>
  <c r="I31" i="59"/>
  <c r="J31" i="59"/>
  <c r="K31" i="59"/>
  <c r="L31" i="59"/>
  <c r="M31" i="59"/>
  <c r="M36" i="2" s="1"/>
  <c r="N31" i="59"/>
  <c r="O31" i="59"/>
  <c r="O36" i="2" s="1"/>
  <c r="E31" i="60"/>
  <c r="F31" i="60"/>
  <c r="G31" i="60"/>
  <c r="H31" i="60"/>
  <c r="I31" i="60"/>
  <c r="J31" i="60"/>
  <c r="K31" i="60"/>
  <c r="L31" i="60"/>
  <c r="M31" i="60"/>
  <c r="N31" i="60"/>
  <c r="O31" i="60"/>
  <c r="E31" i="61"/>
  <c r="F31" i="61"/>
  <c r="G31" i="61"/>
  <c r="H31" i="61"/>
  <c r="I31" i="61"/>
  <c r="J31" i="61"/>
  <c r="K31" i="61"/>
  <c r="L31" i="61"/>
  <c r="M31" i="61"/>
  <c r="N31" i="61"/>
  <c r="O31" i="61"/>
  <c r="E31" i="35"/>
  <c r="F31" i="35"/>
  <c r="G31" i="35"/>
  <c r="H31" i="35"/>
  <c r="I31" i="35"/>
  <c r="J31" i="35"/>
  <c r="K31" i="35"/>
  <c r="L31" i="35"/>
  <c r="M31" i="35"/>
  <c r="N31" i="35"/>
  <c r="O31" i="35"/>
  <c r="O10" i="2" s="1"/>
  <c r="E31" i="32"/>
  <c r="E3" i="2" s="1"/>
  <c r="F31" i="32"/>
  <c r="G31" i="32"/>
  <c r="G3" i="2" s="1"/>
  <c r="F3" i="2" s="1"/>
  <c r="H31" i="32"/>
  <c r="I31" i="32"/>
  <c r="J31" i="32"/>
  <c r="K31" i="32"/>
  <c r="L31" i="32"/>
  <c r="M31" i="32"/>
  <c r="N31" i="32"/>
  <c r="O31" i="32"/>
  <c r="E31" i="54"/>
  <c r="F31" i="54"/>
  <c r="G31" i="54"/>
  <c r="H31" i="54"/>
  <c r="H19" i="2" s="1"/>
  <c r="I31" i="54"/>
  <c r="J31" i="54"/>
  <c r="K31" i="54"/>
  <c r="L31" i="54"/>
  <c r="M31" i="54"/>
  <c r="N31" i="54"/>
  <c r="O31" i="54"/>
  <c r="E31" i="34"/>
  <c r="F31" i="34"/>
  <c r="G31" i="34"/>
  <c r="G13" i="2" s="1"/>
  <c r="H31" i="34"/>
  <c r="I31" i="34"/>
  <c r="I13" i="2" s="1"/>
  <c r="J31" i="34"/>
  <c r="K31" i="34"/>
  <c r="L31" i="34"/>
  <c r="M31" i="34"/>
  <c r="N31" i="34"/>
  <c r="O31" i="34"/>
  <c r="E31" i="45"/>
  <c r="F31" i="45"/>
  <c r="G31" i="45"/>
  <c r="H31" i="45"/>
  <c r="I31" i="45"/>
  <c r="J31" i="45"/>
  <c r="J12" i="2" s="1"/>
  <c r="F12" i="2" s="1"/>
  <c r="K31" i="45"/>
  <c r="L31" i="45"/>
  <c r="M31" i="45"/>
  <c r="N31" i="45"/>
  <c r="O31" i="45"/>
  <c r="E31" i="22"/>
  <c r="F31" i="22"/>
  <c r="G31" i="22"/>
  <c r="H31" i="22"/>
  <c r="I31" i="22"/>
  <c r="J31" i="22"/>
  <c r="K31" i="22"/>
  <c r="L31" i="22"/>
  <c r="M31" i="22"/>
  <c r="N31" i="22"/>
  <c r="O31" i="22"/>
  <c r="E31" i="30"/>
  <c r="F31" i="30"/>
  <c r="G31" i="30"/>
  <c r="H31" i="30"/>
  <c r="I31" i="30"/>
  <c r="J31" i="30"/>
  <c r="K31" i="30"/>
  <c r="L31" i="30"/>
  <c r="L9" i="2" s="1"/>
  <c r="M31" i="30"/>
  <c r="N31" i="30"/>
  <c r="O31" i="30"/>
  <c r="E31" i="36"/>
  <c r="F31" i="36"/>
  <c r="G31" i="36"/>
  <c r="H31" i="36"/>
  <c r="H2" i="2" s="1"/>
  <c r="I31" i="36"/>
  <c r="J31" i="36"/>
  <c r="K31" i="36"/>
  <c r="K2" i="2" s="1"/>
  <c r="L31" i="36"/>
  <c r="M31" i="36"/>
  <c r="M2" i="2" s="1"/>
  <c r="N31" i="36"/>
  <c r="O31" i="36"/>
  <c r="E31" i="49"/>
  <c r="F31" i="49"/>
  <c r="G31" i="49"/>
  <c r="H31" i="49"/>
  <c r="I31" i="49"/>
  <c r="I5" i="2" s="1"/>
  <c r="J31" i="49"/>
  <c r="K31" i="49"/>
  <c r="K5" i="2" s="1"/>
  <c r="L31" i="49"/>
  <c r="M31" i="49"/>
  <c r="M5" i="2" s="1"/>
  <c r="N31" i="49"/>
  <c r="N5" i="2" s="1"/>
  <c r="O31" i="49"/>
  <c r="E31" i="51"/>
  <c r="F31" i="51"/>
  <c r="G31" i="51"/>
  <c r="H31" i="51"/>
  <c r="I31" i="51"/>
  <c r="J31" i="51"/>
  <c r="J6" i="2" s="1"/>
  <c r="K31" i="51"/>
  <c r="L31" i="51"/>
  <c r="L6" i="2" s="1"/>
  <c r="M31" i="51"/>
  <c r="M6" i="2" s="1"/>
  <c r="N31" i="51"/>
  <c r="O31" i="51"/>
  <c r="O6" i="2" s="1"/>
  <c r="E31" i="41"/>
  <c r="F31" i="41"/>
  <c r="G31" i="41"/>
  <c r="H31" i="41"/>
  <c r="I31" i="41"/>
  <c r="J31" i="41"/>
  <c r="K31" i="41"/>
  <c r="K11" i="2" s="1"/>
  <c r="L31" i="41"/>
  <c r="M31" i="41"/>
  <c r="N31" i="41"/>
  <c r="N11" i="2" s="1"/>
  <c r="O31" i="41"/>
  <c r="E31" i="28"/>
  <c r="F31" i="28"/>
  <c r="G31" i="28"/>
  <c r="H31" i="28"/>
  <c r="I31" i="28"/>
  <c r="J31" i="28"/>
  <c r="K31" i="28"/>
  <c r="L31" i="28"/>
  <c r="M31" i="28"/>
  <c r="N31" i="28"/>
  <c r="O31" i="28"/>
  <c r="E31" i="39"/>
  <c r="F31" i="39"/>
  <c r="G31" i="39"/>
  <c r="H31" i="39"/>
  <c r="I31" i="39"/>
  <c r="J31" i="39"/>
  <c r="K31" i="39"/>
  <c r="L31" i="39"/>
  <c r="M31" i="39"/>
  <c r="M22" i="2" s="1"/>
  <c r="N31" i="39"/>
  <c r="N22" i="2" s="1"/>
  <c r="O31" i="39"/>
  <c r="C31" i="18"/>
  <c r="C31" i="5"/>
  <c r="C31" i="12"/>
  <c r="C31" i="11"/>
  <c r="C31" i="8"/>
  <c r="C31" i="43"/>
  <c r="C31" i="31"/>
  <c r="C31" i="40"/>
  <c r="C31" i="6"/>
  <c r="C31" i="50"/>
  <c r="Q31" i="50" s="1"/>
  <c r="Q24" i="2" s="1"/>
  <c r="C31" i="48"/>
  <c r="C31" i="20"/>
  <c r="C29" i="2" s="1"/>
  <c r="C31" i="53"/>
  <c r="C31" i="21"/>
  <c r="C31" i="44"/>
  <c r="C31" i="55"/>
  <c r="C31" i="56"/>
  <c r="C31" i="57"/>
  <c r="C31" i="52"/>
  <c r="C31" i="15"/>
  <c r="C31" i="42"/>
  <c r="Q31" i="42" s="1"/>
  <c r="Q14" i="2" s="1"/>
  <c r="C31" i="58"/>
  <c r="Q31" i="58" s="1"/>
  <c r="Q35" i="2" s="1"/>
  <c r="C31" i="59"/>
  <c r="C31" i="60"/>
  <c r="C31" i="61"/>
  <c r="C31" i="35"/>
  <c r="C31" i="32"/>
  <c r="C31" i="54"/>
  <c r="C31" i="34"/>
  <c r="C31" i="45"/>
  <c r="C31" i="22"/>
  <c r="C31" i="30"/>
  <c r="C31" i="36"/>
  <c r="Q31" i="36" s="1"/>
  <c r="Q2" i="2" s="1"/>
  <c r="C31" i="49"/>
  <c r="Q31" i="49" s="1"/>
  <c r="Q5" i="2" s="1"/>
  <c r="C31" i="51"/>
  <c r="C31" i="41"/>
  <c r="Q31" i="41" s="1"/>
  <c r="Q11" i="2" s="1"/>
  <c r="C31" i="28"/>
  <c r="C31" i="39"/>
  <c r="P12" i="28"/>
  <c r="Q12" i="28"/>
  <c r="R12" i="28"/>
  <c r="P13" i="28"/>
  <c r="Q13" i="28"/>
  <c r="R13" i="28"/>
  <c r="P14" i="28"/>
  <c r="Q14" i="28"/>
  <c r="R14" i="28"/>
  <c r="P14" i="60"/>
  <c r="Q14" i="60"/>
  <c r="R14" i="60"/>
  <c r="P10" i="59"/>
  <c r="Q10" i="59"/>
  <c r="R10" i="59"/>
  <c r="P11" i="59"/>
  <c r="Q11" i="59"/>
  <c r="R11" i="59"/>
  <c r="P12" i="59"/>
  <c r="Q12" i="59"/>
  <c r="R12" i="59"/>
  <c r="P13" i="59"/>
  <c r="Q13" i="59"/>
  <c r="R13" i="59"/>
  <c r="P14" i="59"/>
  <c r="Q14" i="59"/>
  <c r="R14" i="59"/>
  <c r="P12" i="21"/>
  <c r="Q12" i="21"/>
  <c r="R12" i="21"/>
  <c r="P13" i="21"/>
  <c r="Q13" i="21"/>
  <c r="R13" i="21"/>
  <c r="P14" i="21"/>
  <c r="Q14" i="21"/>
  <c r="R14" i="21"/>
  <c r="P13" i="53"/>
  <c r="Q13" i="53"/>
  <c r="R13" i="53"/>
  <c r="P14" i="53"/>
  <c r="Q14" i="53"/>
  <c r="R14" i="53"/>
  <c r="P14" i="20"/>
  <c r="Q14" i="20"/>
  <c r="P14" i="48"/>
  <c r="Q14" i="48"/>
  <c r="R14" i="48"/>
  <c r="P14" i="50"/>
  <c r="Q14" i="50"/>
  <c r="R14" i="50"/>
  <c r="P14" i="6"/>
  <c r="Q14" i="6"/>
  <c r="R14" i="6"/>
  <c r="P14" i="40"/>
  <c r="Q14" i="40"/>
  <c r="R14" i="40"/>
  <c r="P14" i="31"/>
  <c r="Q14" i="31"/>
  <c r="R14" i="31"/>
  <c r="P14" i="12"/>
  <c r="Q14" i="12"/>
  <c r="R14" i="12"/>
  <c r="P13" i="5"/>
  <c r="Q13" i="5"/>
  <c r="R13" i="5"/>
  <c r="P14" i="5"/>
  <c r="Q14" i="5"/>
  <c r="R14" i="5"/>
  <c r="P10" i="18"/>
  <c r="Q10" i="18"/>
  <c r="R10" i="18"/>
  <c r="P11" i="18"/>
  <c r="Q11" i="18"/>
  <c r="R11" i="18"/>
  <c r="P12" i="18"/>
  <c r="Q12" i="18"/>
  <c r="R12" i="18"/>
  <c r="P13" i="18"/>
  <c r="Q13" i="18"/>
  <c r="R13" i="18"/>
  <c r="P14" i="18"/>
  <c r="Q14" i="18"/>
  <c r="R14" i="18"/>
  <c r="T30" i="61"/>
  <c r="W38" i="1" s="1"/>
  <c r="S30" i="61"/>
  <c r="V38" i="1" s="1"/>
  <c r="T30" i="60"/>
  <c r="W37" i="1" s="1"/>
  <c r="S30" i="60"/>
  <c r="V37" i="1" s="1"/>
  <c r="C30" i="60"/>
  <c r="G30" i="60"/>
  <c r="H30" i="60"/>
  <c r="I30" i="60"/>
  <c r="I37" i="1" s="1"/>
  <c r="J30" i="60"/>
  <c r="J37" i="1" s="1"/>
  <c r="M30" i="60"/>
  <c r="D30" i="60"/>
  <c r="P30" i="60" s="1"/>
  <c r="R37" i="1" s="1"/>
  <c r="C30" i="61"/>
  <c r="Q30" i="61" s="1"/>
  <c r="S38" i="1" s="1"/>
  <c r="G30" i="61"/>
  <c r="H30" i="61"/>
  <c r="I30" i="61"/>
  <c r="R30" i="61" s="1"/>
  <c r="T38" i="1" s="1"/>
  <c r="J30" i="61"/>
  <c r="J38" i="1" s="1"/>
  <c r="M30" i="61"/>
  <c r="N38" i="1" s="1"/>
  <c r="D30" i="61"/>
  <c r="D38" i="1" s="1"/>
  <c r="O30" i="61"/>
  <c r="Q38" i="1" s="1"/>
  <c r="O30" i="60"/>
  <c r="Q37" i="1"/>
  <c r="N37" i="1"/>
  <c r="N30" i="60"/>
  <c r="O37" i="1" s="1"/>
  <c r="N30" i="61"/>
  <c r="O38" i="1" s="1"/>
  <c r="L30" i="61"/>
  <c r="M38" i="1" s="1"/>
  <c r="L30" i="60"/>
  <c r="M37" i="1" s="1"/>
  <c r="E30" i="61"/>
  <c r="E38" i="1" s="1"/>
  <c r="F18" i="61"/>
  <c r="F30" i="61" s="1"/>
  <c r="F38" i="1" s="1"/>
  <c r="F19" i="61"/>
  <c r="F20" i="61"/>
  <c r="F21" i="61"/>
  <c r="F22" i="61"/>
  <c r="F23" i="61"/>
  <c r="F24" i="61"/>
  <c r="F25" i="61"/>
  <c r="F26" i="61"/>
  <c r="F27" i="61"/>
  <c r="F28" i="61"/>
  <c r="G38" i="1"/>
  <c r="H38" i="1"/>
  <c r="K30" i="61"/>
  <c r="K38" i="1" s="1"/>
  <c r="E30" i="60"/>
  <c r="E37" i="1" s="1"/>
  <c r="F18" i="60"/>
  <c r="F30" i="60" s="1"/>
  <c r="F37" i="1" s="1"/>
  <c r="F19" i="60"/>
  <c r="F20" i="60"/>
  <c r="F21" i="60"/>
  <c r="F22" i="60"/>
  <c r="F23" i="60"/>
  <c r="F24" i="60"/>
  <c r="F25" i="60"/>
  <c r="F26" i="60"/>
  <c r="F27" i="60"/>
  <c r="F28" i="60"/>
  <c r="G37" i="1"/>
  <c r="H37" i="1"/>
  <c r="K30" i="60"/>
  <c r="K37" i="1" s="1"/>
  <c r="C38" i="1"/>
  <c r="C37" i="1"/>
  <c r="K30" i="20"/>
  <c r="K7" i="1" s="1"/>
  <c r="K30" i="50"/>
  <c r="K14" i="1" s="1"/>
  <c r="N30" i="20"/>
  <c r="O7" i="1" s="1"/>
  <c r="E2" i="3"/>
  <c r="R2" i="3" s="1"/>
  <c r="E3" i="3"/>
  <c r="R3" i="3" s="1"/>
  <c r="E4" i="3"/>
  <c r="R4" i="3" s="1"/>
  <c r="E5" i="3"/>
  <c r="R5" i="3" s="1"/>
  <c r="E6" i="3"/>
  <c r="R6" i="3" s="1"/>
  <c r="E7" i="3"/>
  <c r="R7" i="3" s="1"/>
  <c r="T7" i="3" s="1"/>
  <c r="E8" i="3"/>
  <c r="R8" i="3" s="1"/>
  <c r="T8" i="3" s="1"/>
  <c r="E9" i="3"/>
  <c r="R9" i="3" s="1"/>
  <c r="T9" i="3" s="1"/>
  <c r="E10" i="3"/>
  <c r="R10" i="3" s="1"/>
  <c r="T10" i="3" s="1"/>
  <c r="E11" i="3"/>
  <c r="R11" i="3" s="1"/>
  <c r="T11" i="3" s="1"/>
  <c r="E12" i="3"/>
  <c r="R12" i="3" s="1"/>
  <c r="T12" i="3" s="1"/>
  <c r="E13" i="3"/>
  <c r="R13" i="3" s="1"/>
  <c r="T13" i="3" s="1"/>
  <c r="T16" i="3"/>
  <c r="T17" i="3"/>
  <c r="T18" i="3"/>
  <c r="T19" i="3"/>
  <c r="T20" i="3"/>
  <c r="T21" i="3"/>
  <c r="R17" i="2"/>
  <c r="R20" i="2"/>
  <c r="R3" i="2"/>
  <c r="D15" i="2"/>
  <c r="P31" i="53"/>
  <c r="O15" i="2"/>
  <c r="R31" i="8"/>
  <c r="H4" i="2"/>
  <c r="I4" i="2"/>
  <c r="J27" i="2"/>
  <c r="K21" i="2"/>
  <c r="L21" i="2"/>
  <c r="K24" i="2"/>
  <c r="L24" i="2"/>
  <c r="M28" i="2"/>
  <c r="N29" i="2"/>
  <c r="O16" i="2"/>
  <c r="F32" i="2"/>
  <c r="N32" i="2"/>
  <c r="F33" i="2"/>
  <c r="H33" i="2"/>
  <c r="J33" i="2"/>
  <c r="F34" i="2"/>
  <c r="G34" i="2"/>
  <c r="I34" i="2"/>
  <c r="J34" i="2"/>
  <c r="K34" i="2"/>
  <c r="H35" i="2"/>
  <c r="K35" i="2"/>
  <c r="L35" i="2"/>
  <c r="N35" i="2"/>
  <c r="K36" i="2"/>
  <c r="L36" i="2"/>
  <c r="N36" i="2"/>
  <c r="K7" i="2"/>
  <c r="K9" i="2"/>
  <c r="L2" i="2"/>
  <c r="N2" i="2"/>
  <c r="O5" i="2"/>
  <c r="O11" i="2"/>
  <c r="E22" i="2"/>
  <c r="Q31" i="12"/>
  <c r="Q17" i="2" s="1"/>
  <c r="Q31" i="44"/>
  <c r="Q20" i="2" s="1"/>
  <c r="C34" i="2"/>
  <c r="C36" i="2"/>
  <c r="Q31" i="61"/>
  <c r="Q31" i="35"/>
  <c r="Q10" i="2" s="1"/>
  <c r="C3" i="2"/>
  <c r="P14" i="61"/>
  <c r="Q14" i="61"/>
  <c r="R14" i="61"/>
  <c r="P15" i="61"/>
  <c r="Q15" i="61"/>
  <c r="R15" i="61"/>
  <c r="P10" i="61"/>
  <c r="Q10" i="61"/>
  <c r="R10" i="61"/>
  <c r="P11" i="61"/>
  <c r="Q11" i="61"/>
  <c r="R11" i="61"/>
  <c r="P12" i="61"/>
  <c r="Q12" i="61"/>
  <c r="R12" i="61"/>
  <c r="P13" i="61"/>
  <c r="Q13" i="61"/>
  <c r="R13" i="61"/>
  <c r="P10" i="60"/>
  <c r="Q10" i="60"/>
  <c r="R10" i="60"/>
  <c r="P11" i="60"/>
  <c r="Q11" i="60"/>
  <c r="R11" i="60"/>
  <c r="P12" i="60"/>
  <c r="Q12" i="60"/>
  <c r="R12" i="60"/>
  <c r="P13" i="60"/>
  <c r="Q13" i="60"/>
  <c r="R13" i="60"/>
  <c r="P13" i="58"/>
  <c r="Q13" i="58"/>
  <c r="R13" i="58"/>
  <c r="P11" i="58"/>
  <c r="Q11" i="58"/>
  <c r="R11" i="58"/>
  <c r="P12" i="58"/>
  <c r="Q12" i="58"/>
  <c r="R12" i="58"/>
  <c r="R13" i="44"/>
  <c r="Q13" i="44"/>
  <c r="P13" i="44"/>
  <c r="Q13" i="20"/>
  <c r="R14" i="20"/>
  <c r="R13" i="20"/>
  <c r="P13" i="20"/>
  <c r="P13" i="48"/>
  <c r="Q13" i="48"/>
  <c r="R13" i="48"/>
  <c r="P13" i="50"/>
  <c r="Q13" i="50"/>
  <c r="R13" i="50"/>
  <c r="R13" i="6"/>
  <c r="Q13" i="6"/>
  <c r="P13" i="6"/>
  <c r="P13" i="40"/>
  <c r="Q13" i="40"/>
  <c r="R13" i="40"/>
  <c r="P10" i="31"/>
  <c r="Q10" i="31"/>
  <c r="R10" i="31"/>
  <c r="P11" i="31"/>
  <c r="Q11" i="31"/>
  <c r="R11" i="31"/>
  <c r="P12" i="31"/>
  <c r="Q12" i="31"/>
  <c r="R12" i="31"/>
  <c r="P13" i="31"/>
  <c r="Q13" i="31"/>
  <c r="R13" i="31"/>
  <c r="P12" i="12"/>
  <c r="Q12" i="12"/>
  <c r="R12" i="12"/>
  <c r="P13" i="12"/>
  <c r="Q13" i="12"/>
  <c r="R13" i="12"/>
  <c r="R13" i="39"/>
  <c r="Q13" i="39"/>
  <c r="P13" i="39"/>
  <c r="P2" i="61"/>
  <c r="Q2" i="61"/>
  <c r="R2" i="61"/>
  <c r="P3" i="61"/>
  <c r="Q3" i="61"/>
  <c r="R3" i="61"/>
  <c r="P4" i="61"/>
  <c r="Q4" i="61"/>
  <c r="R4" i="61"/>
  <c r="P5" i="61"/>
  <c r="Q5" i="61"/>
  <c r="R5" i="61"/>
  <c r="P6" i="61"/>
  <c r="Q6" i="61"/>
  <c r="R6" i="61"/>
  <c r="P7" i="61"/>
  <c r="Q7" i="61"/>
  <c r="R7" i="61"/>
  <c r="P8" i="61"/>
  <c r="Q8" i="61"/>
  <c r="R8" i="61"/>
  <c r="P9" i="61"/>
  <c r="Q9" i="61"/>
  <c r="R9" i="61"/>
  <c r="P31" i="60"/>
  <c r="Q31" i="60"/>
  <c r="R31" i="60"/>
  <c r="P2" i="60"/>
  <c r="Q2" i="60"/>
  <c r="R2" i="60"/>
  <c r="P3" i="60"/>
  <c r="Q3" i="60"/>
  <c r="R3" i="60"/>
  <c r="P4" i="60"/>
  <c r="Q4" i="60"/>
  <c r="R4" i="60"/>
  <c r="P5" i="60"/>
  <c r="Q5" i="60"/>
  <c r="R5" i="60"/>
  <c r="P6" i="60"/>
  <c r="Q6" i="60"/>
  <c r="R6" i="60"/>
  <c r="P7" i="60"/>
  <c r="Q7" i="60"/>
  <c r="R7" i="60"/>
  <c r="P8" i="60"/>
  <c r="Q8" i="60"/>
  <c r="R8" i="60"/>
  <c r="P9" i="60"/>
  <c r="Q9" i="60"/>
  <c r="R9" i="60"/>
  <c r="C30" i="18"/>
  <c r="C30" i="5"/>
  <c r="C30" i="12"/>
  <c r="C30" i="11"/>
  <c r="C30" i="8"/>
  <c r="C30" i="43"/>
  <c r="C30" i="31"/>
  <c r="C30" i="40"/>
  <c r="C30" i="6"/>
  <c r="C30" i="50"/>
  <c r="C30" i="48"/>
  <c r="C30" i="20"/>
  <c r="C30" i="53"/>
  <c r="C30" i="21"/>
  <c r="C30" i="44"/>
  <c r="C30" i="55"/>
  <c r="C30" i="56"/>
  <c r="C30" i="57"/>
  <c r="C30" i="52"/>
  <c r="C30" i="15"/>
  <c r="C30" i="42"/>
  <c r="C30" i="58"/>
  <c r="C30" i="59"/>
  <c r="C36" i="1" s="1"/>
  <c r="C30" i="35"/>
  <c r="Q30" i="35" s="1"/>
  <c r="C30" i="32"/>
  <c r="C30" i="54"/>
  <c r="C30" i="34"/>
  <c r="C30" i="45"/>
  <c r="C30" i="22"/>
  <c r="C30" i="30"/>
  <c r="C30" i="36"/>
  <c r="C30" i="49"/>
  <c r="C30" i="51"/>
  <c r="C30" i="41"/>
  <c r="C30" i="28"/>
  <c r="C30" i="39"/>
  <c r="C2" i="1" s="1"/>
  <c r="R12" i="44"/>
  <c r="Q12" i="44"/>
  <c r="P12" i="44"/>
  <c r="P11" i="53"/>
  <c r="Q11" i="53"/>
  <c r="R11" i="53"/>
  <c r="P12" i="53"/>
  <c r="Q12" i="53"/>
  <c r="R12" i="53"/>
  <c r="R12" i="20"/>
  <c r="Q12" i="20"/>
  <c r="P12" i="20"/>
  <c r="P11" i="48"/>
  <c r="Q11" i="48"/>
  <c r="R11" i="48"/>
  <c r="P12" i="48"/>
  <c r="Q12" i="48"/>
  <c r="R12" i="48"/>
  <c r="R12" i="50"/>
  <c r="Q12" i="50"/>
  <c r="P12" i="50"/>
  <c r="R12" i="6"/>
  <c r="Q12" i="6"/>
  <c r="P12" i="6"/>
  <c r="R12" i="40"/>
  <c r="Q12" i="40"/>
  <c r="P12" i="40"/>
  <c r="P11" i="5"/>
  <c r="Q11" i="5"/>
  <c r="R11" i="5"/>
  <c r="P12" i="5"/>
  <c r="Q12" i="5"/>
  <c r="R12" i="5"/>
  <c r="R12" i="39"/>
  <c r="Q12" i="39"/>
  <c r="P12" i="39"/>
  <c r="P10" i="28"/>
  <c r="Q10" i="28"/>
  <c r="R10" i="28"/>
  <c r="P11" i="28"/>
  <c r="Q11" i="28"/>
  <c r="R11" i="28"/>
  <c r="R11" i="44"/>
  <c r="Q11" i="44"/>
  <c r="P11" i="44"/>
  <c r="R11" i="21"/>
  <c r="Q11" i="21"/>
  <c r="P11" i="21"/>
  <c r="R11" i="20"/>
  <c r="Q11" i="20"/>
  <c r="P11" i="20"/>
  <c r="Q11" i="50"/>
  <c r="R11" i="50"/>
  <c r="P11" i="50"/>
  <c r="P11" i="6"/>
  <c r="Q11" i="6"/>
  <c r="R11" i="6"/>
  <c r="P11" i="8"/>
  <c r="Q11" i="8"/>
  <c r="R11" i="8"/>
  <c r="P10" i="11"/>
  <c r="Q10" i="11"/>
  <c r="R10" i="11"/>
  <c r="R11" i="12"/>
  <c r="Q11" i="12"/>
  <c r="P11" i="12"/>
  <c r="R11" i="39"/>
  <c r="Q11" i="39"/>
  <c r="P11" i="39"/>
  <c r="R10" i="2"/>
  <c r="R22" i="2"/>
  <c r="D29" i="2"/>
  <c r="E23" i="2"/>
  <c r="G31" i="2"/>
  <c r="K27" i="2"/>
  <c r="M24" i="2"/>
  <c r="N28" i="2"/>
  <c r="O29" i="2"/>
  <c r="E18" i="2"/>
  <c r="E32" i="2"/>
  <c r="G32" i="2"/>
  <c r="O32" i="2"/>
  <c r="E34" i="2"/>
  <c r="J30" i="2"/>
  <c r="K8" i="2"/>
  <c r="L14" i="2"/>
  <c r="M35" i="2"/>
  <c r="O35" i="2"/>
  <c r="J36" i="2"/>
  <c r="G12" i="2"/>
  <c r="H7" i="2"/>
  <c r="I9" i="2"/>
  <c r="G9" i="2"/>
  <c r="H9" i="2"/>
  <c r="J9" i="2"/>
  <c r="M11" i="2"/>
  <c r="O22" i="2"/>
  <c r="C33" i="2"/>
  <c r="P10" i="12"/>
  <c r="Q10" i="12"/>
  <c r="R10" i="12"/>
  <c r="P11" i="40"/>
  <c r="Q11" i="40"/>
  <c r="R11" i="40"/>
  <c r="Q10" i="40"/>
  <c r="P10" i="21"/>
  <c r="Q10" i="21"/>
  <c r="R10" i="21"/>
  <c r="P10" i="40"/>
  <c r="R10" i="40"/>
  <c r="P10" i="48"/>
  <c r="Q10" i="48"/>
  <c r="R10" i="48"/>
  <c r="P10" i="20"/>
  <c r="Q10" i="20"/>
  <c r="R10" i="20"/>
  <c r="P10" i="58"/>
  <c r="Q10" i="58"/>
  <c r="R10" i="58"/>
  <c r="P10" i="53"/>
  <c r="Q10" i="53"/>
  <c r="R10" i="53"/>
  <c r="Q10" i="8"/>
  <c r="P10" i="8"/>
  <c r="R10" i="8"/>
  <c r="P10" i="6"/>
  <c r="Q10" i="6"/>
  <c r="R10" i="6"/>
  <c r="P10" i="50"/>
  <c r="Q10" i="50"/>
  <c r="R10" i="50"/>
  <c r="P10" i="39"/>
  <c r="Q10" i="39"/>
  <c r="R10" i="39"/>
  <c r="P10" i="44"/>
  <c r="Q10" i="44"/>
  <c r="R10" i="44"/>
  <c r="P10" i="5"/>
  <c r="Q10" i="5"/>
  <c r="R10" i="5"/>
  <c r="R31" i="57"/>
  <c r="R34" i="2" s="1"/>
  <c r="D32" i="2"/>
  <c r="H32" i="2"/>
  <c r="I32" i="2"/>
  <c r="J32" i="2"/>
  <c r="K32" i="2"/>
  <c r="L32" i="2"/>
  <c r="M32" i="2"/>
  <c r="D33" i="2"/>
  <c r="I33" i="2"/>
  <c r="K33" i="2"/>
  <c r="L33" i="2"/>
  <c r="N33" i="2"/>
  <c r="O33" i="2"/>
  <c r="D34" i="2"/>
  <c r="L34" i="2"/>
  <c r="M34" i="2"/>
  <c r="N34" i="2"/>
  <c r="O34" i="2"/>
  <c r="D35" i="2"/>
  <c r="E35" i="2"/>
  <c r="F35" i="2"/>
  <c r="G35" i="2"/>
  <c r="I35" i="2"/>
  <c r="D36" i="2"/>
  <c r="E36" i="2"/>
  <c r="F36" i="2"/>
  <c r="H36" i="2"/>
  <c r="I36" i="2"/>
  <c r="C35" i="2"/>
  <c r="C32" i="2"/>
  <c r="R2" i="18"/>
  <c r="R2" i="5"/>
  <c r="R2" i="12"/>
  <c r="R2" i="11"/>
  <c r="R2" i="8"/>
  <c r="R2" i="43"/>
  <c r="R2" i="31"/>
  <c r="R2" i="40"/>
  <c r="R2" i="6"/>
  <c r="R2" i="50"/>
  <c r="R2" i="48"/>
  <c r="R2" i="20"/>
  <c r="R2" i="53"/>
  <c r="R2" i="21"/>
  <c r="R2" i="44"/>
  <c r="R2" i="55"/>
  <c r="R2" i="56"/>
  <c r="R2" i="57"/>
  <c r="R2" i="52"/>
  <c r="R2" i="15"/>
  <c r="R2" i="42"/>
  <c r="R2" i="58"/>
  <c r="R2" i="59"/>
  <c r="R2" i="35"/>
  <c r="R2" i="32"/>
  <c r="R2" i="54"/>
  <c r="R2" i="34"/>
  <c r="R2" i="45"/>
  <c r="R2" i="22"/>
  <c r="R2" i="30"/>
  <c r="R2" i="36"/>
  <c r="R2" i="49"/>
  <c r="R2" i="51"/>
  <c r="R2" i="41"/>
  <c r="R2" i="28"/>
  <c r="R2" i="39"/>
  <c r="R3" i="18"/>
  <c r="R4" i="18"/>
  <c r="R5" i="18"/>
  <c r="R6" i="18"/>
  <c r="R7" i="18"/>
  <c r="R8" i="18"/>
  <c r="R9" i="18"/>
  <c r="R3" i="5"/>
  <c r="R4" i="5"/>
  <c r="R5" i="5"/>
  <c r="R6" i="5"/>
  <c r="R7" i="5"/>
  <c r="R8" i="5"/>
  <c r="R9" i="5"/>
  <c r="R3" i="12"/>
  <c r="R4" i="12"/>
  <c r="R5" i="12"/>
  <c r="R6" i="12"/>
  <c r="R7" i="12"/>
  <c r="R8" i="12"/>
  <c r="R9" i="12"/>
  <c r="R3" i="11"/>
  <c r="R4" i="11"/>
  <c r="R5" i="11"/>
  <c r="R6" i="11"/>
  <c r="R7" i="11"/>
  <c r="R8" i="11"/>
  <c r="R9" i="11"/>
  <c r="R3" i="8"/>
  <c r="R4" i="8"/>
  <c r="R5" i="8"/>
  <c r="R6" i="8"/>
  <c r="R7" i="8"/>
  <c r="R8" i="8"/>
  <c r="R9" i="8"/>
  <c r="R3" i="43"/>
  <c r="R4" i="43"/>
  <c r="R5" i="43"/>
  <c r="R6" i="43"/>
  <c r="R7" i="43"/>
  <c r="R8" i="43"/>
  <c r="R9" i="43"/>
  <c r="R3" i="31"/>
  <c r="R4" i="31"/>
  <c r="R5" i="31"/>
  <c r="R6" i="31"/>
  <c r="R7" i="31"/>
  <c r="R8" i="31"/>
  <c r="R9" i="31"/>
  <c r="R3" i="40"/>
  <c r="R4" i="40"/>
  <c r="R5" i="40"/>
  <c r="R6" i="40"/>
  <c r="R7" i="40"/>
  <c r="R8" i="40"/>
  <c r="R9" i="40"/>
  <c r="R3" i="6"/>
  <c r="R4" i="6"/>
  <c r="R5" i="6"/>
  <c r="R6" i="6"/>
  <c r="R7" i="6"/>
  <c r="R8" i="6"/>
  <c r="R9" i="6"/>
  <c r="R3" i="50"/>
  <c r="R4" i="50"/>
  <c r="R5" i="50"/>
  <c r="R6" i="50"/>
  <c r="R7" i="50"/>
  <c r="R8" i="50"/>
  <c r="R9" i="50"/>
  <c r="R3" i="48"/>
  <c r="R4" i="48"/>
  <c r="R5" i="48"/>
  <c r="R6" i="48"/>
  <c r="R7" i="48"/>
  <c r="R8" i="48"/>
  <c r="R9" i="48"/>
  <c r="R3" i="20"/>
  <c r="R4" i="20"/>
  <c r="R5" i="20"/>
  <c r="R6" i="20"/>
  <c r="R7" i="20"/>
  <c r="R8" i="20"/>
  <c r="R9" i="20"/>
  <c r="R3" i="53"/>
  <c r="R4" i="53"/>
  <c r="R5" i="53"/>
  <c r="R6" i="53"/>
  <c r="R7" i="53"/>
  <c r="R8" i="53"/>
  <c r="R9" i="53"/>
  <c r="R3" i="21"/>
  <c r="R4" i="21"/>
  <c r="R5" i="21"/>
  <c r="R6" i="21"/>
  <c r="R7" i="21"/>
  <c r="R8" i="21"/>
  <c r="R9" i="21"/>
  <c r="R3" i="44"/>
  <c r="R4" i="44"/>
  <c r="R5" i="44"/>
  <c r="R6" i="44"/>
  <c r="R7" i="44"/>
  <c r="R8" i="44"/>
  <c r="R9" i="44"/>
  <c r="R3" i="55"/>
  <c r="R4" i="55"/>
  <c r="R5" i="55"/>
  <c r="R6" i="55"/>
  <c r="R7" i="55"/>
  <c r="R8" i="55"/>
  <c r="R9" i="55"/>
  <c r="R3" i="56"/>
  <c r="R4" i="56"/>
  <c r="R5" i="56"/>
  <c r="R6" i="56"/>
  <c r="R7" i="56"/>
  <c r="R8" i="56"/>
  <c r="R9" i="56"/>
  <c r="R3" i="57"/>
  <c r="R4" i="57"/>
  <c r="R5" i="57"/>
  <c r="R6" i="57"/>
  <c r="R7" i="57"/>
  <c r="R8" i="57"/>
  <c r="R9" i="57"/>
  <c r="R3" i="52"/>
  <c r="R4" i="52"/>
  <c r="R5" i="52"/>
  <c r="R6" i="52"/>
  <c r="R7" i="52"/>
  <c r="R8" i="52"/>
  <c r="R9" i="52"/>
  <c r="R3" i="15"/>
  <c r="R4" i="15"/>
  <c r="R5" i="15"/>
  <c r="R6" i="15"/>
  <c r="R7" i="15"/>
  <c r="R8" i="15"/>
  <c r="R9" i="15"/>
  <c r="R3" i="42"/>
  <c r="R4" i="42"/>
  <c r="R5" i="42"/>
  <c r="R6" i="42"/>
  <c r="R7" i="42"/>
  <c r="R8" i="42"/>
  <c r="R9" i="42"/>
  <c r="R3" i="58"/>
  <c r="R4" i="58"/>
  <c r="R5" i="58"/>
  <c r="R6" i="58"/>
  <c r="R7" i="58"/>
  <c r="R8" i="58"/>
  <c r="R9" i="58"/>
  <c r="R3" i="59"/>
  <c r="R4" i="59"/>
  <c r="R5" i="59"/>
  <c r="R6" i="59"/>
  <c r="R7" i="59"/>
  <c r="R8" i="59"/>
  <c r="R9" i="59"/>
  <c r="R3" i="35"/>
  <c r="R4" i="35"/>
  <c r="R5" i="35"/>
  <c r="R6" i="35"/>
  <c r="R7" i="35"/>
  <c r="R8" i="35"/>
  <c r="R9" i="35"/>
  <c r="R3" i="32"/>
  <c r="R4" i="32"/>
  <c r="R5" i="32"/>
  <c r="R6" i="32"/>
  <c r="R7" i="32"/>
  <c r="R8" i="32"/>
  <c r="R9" i="32"/>
  <c r="R3" i="54"/>
  <c r="R4" i="54"/>
  <c r="R5" i="54"/>
  <c r="R6" i="54"/>
  <c r="R7" i="54"/>
  <c r="R8" i="54"/>
  <c r="R9" i="54"/>
  <c r="R3" i="34"/>
  <c r="R4" i="34"/>
  <c r="R5" i="34"/>
  <c r="R6" i="34"/>
  <c r="R7" i="34"/>
  <c r="R8" i="34"/>
  <c r="R9" i="34"/>
  <c r="R3" i="45"/>
  <c r="R4" i="45"/>
  <c r="R5" i="45"/>
  <c r="R6" i="45"/>
  <c r="R7" i="45"/>
  <c r="R8" i="45"/>
  <c r="R9" i="45"/>
  <c r="R3" i="22"/>
  <c r="R4" i="22"/>
  <c r="R5" i="22"/>
  <c r="R6" i="22"/>
  <c r="R7" i="22"/>
  <c r="R8" i="22"/>
  <c r="R9" i="22"/>
  <c r="R3" i="30"/>
  <c r="R4" i="30"/>
  <c r="R5" i="30"/>
  <c r="R6" i="30"/>
  <c r="R7" i="30"/>
  <c r="R8" i="30"/>
  <c r="R9" i="30"/>
  <c r="R3" i="36"/>
  <c r="R4" i="36"/>
  <c r="R5" i="36"/>
  <c r="R6" i="36"/>
  <c r="R7" i="36"/>
  <c r="R8" i="36"/>
  <c r="R9" i="36"/>
  <c r="R3" i="49"/>
  <c r="R4" i="49"/>
  <c r="R5" i="49"/>
  <c r="R6" i="49"/>
  <c r="R7" i="49"/>
  <c r="R8" i="49"/>
  <c r="R9" i="49"/>
  <c r="R3" i="51"/>
  <c r="R4" i="51"/>
  <c r="R5" i="51"/>
  <c r="R6" i="51"/>
  <c r="R7" i="51"/>
  <c r="R8" i="51"/>
  <c r="R9" i="51"/>
  <c r="R3" i="41"/>
  <c r="R4" i="41"/>
  <c r="R5" i="41"/>
  <c r="R6" i="41"/>
  <c r="R7" i="41"/>
  <c r="R8" i="41"/>
  <c r="R9" i="41"/>
  <c r="R3" i="28"/>
  <c r="R4" i="28"/>
  <c r="R5" i="28"/>
  <c r="R6" i="28"/>
  <c r="R7" i="28"/>
  <c r="R8" i="28"/>
  <c r="R9" i="28"/>
  <c r="R3" i="39"/>
  <c r="R4" i="39"/>
  <c r="R5" i="39"/>
  <c r="R6" i="39"/>
  <c r="R7" i="39"/>
  <c r="R8" i="39"/>
  <c r="R9" i="39"/>
  <c r="Q3" i="18"/>
  <c r="Q3" i="5"/>
  <c r="Q3" i="12"/>
  <c r="Q3" i="11"/>
  <c r="Q3" i="8"/>
  <c r="Q3" i="43"/>
  <c r="Q3" i="31"/>
  <c r="Q3" i="40"/>
  <c r="Q3" i="6"/>
  <c r="Q3" i="50"/>
  <c r="Q3" i="48"/>
  <c r="Q3" i="20"/>
  <c r="Q3" i="53"/>
  <c r="Q3" i="21"/>
  <c r="Q3" i="44"/>
  <c r="Q3" i="55"/>
  <c r="Q3" i="56"/>
  <c r="Q3" i="57"/>
  <c r="Q3" i="52"/>
  <c r="Q3" i="15"/>
  <c r="Q3" i="42"/>
  <c r="Q3" i="58"/>
  <c r="Q3" i="59"/>
  <c r="Q3" i="35"/>
  <c r="Q3" i="32"/>
  <c r="Q3" i="54"/>
  <c r="Q3" i="34"/>
  <c r="Q3" i="45"/>
  <c r="Q3" i="22"/>
  <c r="Q3" i="30"/>
  <c r="Q3" i="36"/>
  <c r="Q3" i="49"/>
  <c r="Q3" i="51"/>
  <c r="Q3" i="41"/>
  <c r="Q3" i="28"/>
  <c r="Q3" i="39"/>
  <c r="Q4" i="18"/>
  <c r="Q5" i="18"/>
  <c r="Q6" i="18"/>
  <c r="Q7" i="18"/>
  <c r="Q8" i="18"/>
  <c r="Q9" i="18"/>
  <c r="Q4" i="5"/>
  <c r="Q5" i="5"/>
  <c r="Q6" i="5"/>
  <c r="Q7" i="5"/>
  <c r="Q8" i="5"/>
  <c r="Q9" i="5"/>
  <c r="Q4" i="12"/>
  <c r="Q5" i="12"/>
  <c r="Q6" i="12"/>
  <c r="Q7" i="12"/>
  <c r="Q8" i="12"/>
  <c r="Q9" i="12"/>
  <c r="Q4" i="11"/>
  <c r="Q5" i="11"/>
  <c r="Q6" i="11"/>
  <c r="Q7" i="11"/>
  <c r="Q8" i="11"/>
  <c r="Q9" i="11"/>
  <c r="Q4" i="8"/>
  <c r="Q5" i="8"/>
  <c r="Q6" i="8"/>
  <c r="Q7" i="8"/>
  <c r="Q8" i="8"/>
  <c r="Q9" i="8"/>
  <c r="Q4" i="43"/>
  <c r="Q5" i="43"/>
  <c r="Q7" i="43"/>
  <c r="Q8" i="43"/>
  <c r="Q9" i="43"/>
  <c r="Q4" i="31"/>
  <c r="Q5" i="31"/>
  <c r="Q6" i="31"/>
  <c r="Q7" i="31"/>
  <c r="Q8" i="31"/>
  <c r="Q9" i="31"/>
  <c r="Q4" i="40"/>
  <c r="Q5" i="40"/>
  <c r="Q6" i="40"/>
  <c r="Q7" i="40"/>
  <c r="Q8" i="40"/>
  <c r="Q9" i="40"/>
  <c r="Q4" i="6"/>
  <c r="Q5" i="6"/>
  <c r="Q6" i="6"/>
  <c r="Q7" i="6"/>
  <c r="Q8" i="6"/>
  <c r="Q9" i="6"/>
  <c r="Q4" i="50"/>
  <c r="Q5" i="50"/>
  <c r="Q6" i="50"/>
  <c r="Q7" i="50"/>
  <c r="Q8" i="50"/>
  <c r="Q9" i="50"/>
  <c r="Q4" i="48"/>
  <c r="Q5" i="48"/>
  <c r="Q6" i="48"/>
  <c r="Q7" i="48"/>
  <c r="Q8" i="48"/>
  <c r="Q9" i="48"/>
  <c r="Q4" i="20"/>
  <c r="Q5" i="20"/>
  <c r="Q6" i="20"/>
  <c r="Q7" i="20"/>
  <c r="Q8" i="20"/>
  <c r="Q9" i="20"/>
  <c r="Q4" i="53"/>
  <c r="Q5" i="53"/>
  <c r="Q6" i="53"/>
  <c r="Q7" i="53"/>
  <c r="Q8" i="53"/>
  <c r="Q9" i="53"/>
  <c r="Q4" i="21"/>
  <c r="Q5" i="21"/>
  <c r="Q6" i="21"/>
  <c r="Q7" i="21"/>
  <c r="Q8" i="21"/>
  <c r="Q9" i="21"/>
  <c r="Q4" i="44"/>
  <c r="Q5" i="44"/>
  <c r="Q6" i="44"/>
  <c r="Q7" i="44"/>
  <c r="Q8" i="44"/>
  <c r="Q9" i="44"/>
  <c r="Q4" i="55"/>
  <c r="Q5" i="55"/>
  <c r="Q6" i="55"/>
  <c r="Q7" i="55"/>
  <c r="Q8" i="55"/>
  <c r="Q9" i="55"/>
  <c r="Q4" i="56"/>
  <c r="Q5" i="56"/>
  <c r="Q6" i="56"/>
  <c r="Q7" i="56"/>
  <c r="Q8" i="56"/>
  <c r="Q9" i="56"/>
  <c r="Q4" i="57"/>
  <c r="Q5" i="57"/>
  <c r="Q6" i="57"/>
  <c r="Q7" i="57"/>
  <c r="Q8" i="57"/>
  <c r="Q9" i="57"/>
  <c r="Q4" i="52"/>
  <c r="Q5" i="52"/>
  <c r="Q6" i="52"/>
  <c r="Q7" i="52"/>
  <c r="Q8" i="52"/>
  <c r="Q9" i="52"/>
  <c r="Q4" i="15"/>
  <c r="Q5" i="15"/>
  <c r="Q6" i="15"/>
  <c r="Q7" i="15"/>
  <c r="Q8" i="15"/>
  <c r="Q9" i="15"/>
  <c r="Q4" i="42"/>
  <c r="Q5" i="42"/>
  <c r="Q6" i="42"/>
  <c r="Q7" i="42"/>
  <c r="Q8" i="42"/>
  <c r="Q9" i="42"/>
  <c r="Q4" i="58"/>
  <c r="Q5" i="58"/>
  <c r="Q6" i="58"/>
  <c r="Q7" i="58"/>
  <c r="Q8" i="58"/>
  <c r="Q9" i="58"/>
  <c r="Q4" i="59"/>
  <c r="Q5" i="59"/>
  <c r="Q6" i="59"/>
  <c r="Q7" i="59"/>
  <c r="Q8" i="59"/>
  <c r="Q9" i="59"/>
  <c r="Q4" i="35"/>
  <c r="Q5" i="35"/>
  <c r="Q6" i="35"/>
  <c r="Q7" i="35"/>
  <c r="Q8" i="35"/>
  <c r="Q9" i="35"/>
  <c r="Q4" i="32"/>
  <c r="Q5" i="32"/>
  <c r="Q6" i="32"/>
  <c r="Q7" i="32"/>
  <c r="Q8" i="32"/>
  <c r="Q9" i="32"/>
  <c r="Q4" i="54"/>
  <c r="Q5" i="54"/>
  <c r="Q6" i="54"/>
  <c r="Q7" i="54"/>
  <c r="Q8" i="54"/>
  <c r="Q9" i="54"/>
  <c r="Q4" i="34"/>
  <c r="Q5" i="34"/>
  <c r="Q6" i="34"/>
  <c r="Q7" i="34"/>
  <c r="Q8" i="34"/>
  <c r="Q9" i="34"/>
  <c r="Q4" i="45"/>
  <c r="Q5" i="45"/>
  <c r="Q6" i="45"/>
  <c r="Q7" i="45"/>
  <c r="Q8" i="45"/>
  <c r="Q9" i="45"/>
  <c r="Q4" i="22"/>
  <c r="Q5" i="22"/>
  <c r="Q6" i="22"/>
  <c r="Q7" i="22"/>
  <c r="Q8" i="22"/>
  <c r="Q9" i="22"/>
  <c r="Q4" i="30"/>
  <c r="Q5" i="30"/>
  <c r="Q6" i="30"/>
  <c r="Q7" i="30"/>
  <c r="Q8" i="30"/>
  <c r="Q9" i="30"/>
  <c r="Q4" i="36"/>
  <c r="Q5" i="36"/>
  <c r="Q6" i="36"/>
  <c r="Q7" i="36"/>
  <c r="Q8" i="36"/>
  <c r="Q9" i="36"/>
  <c r="Q4" i="49"/>
  <c r="Q5" i="49"/>
  <c r="Q6" i="49"/>
  <c r="Q7" i="49"/>
  <c r="Q8" i="49"/>
  <c r="Q9" i="49"/>
  <c r="Q4" i="51"/>
  <c r="Q5" i="51"/>
  <c r="Q6" i="51"/>
  <c r="Q7" i="51"/>
  <c r="Q8" i="51"/>
  <c r="Q9" i="51"/>
  <c r="Q4" i="41"/>
  <c r="Q5" i="41"/>
  <c r="Q6" i="41"/>
  <c r="Q7" i="41"/>
  <c r="Q8" i="41"/>
  <c r="Q9" i="41"/>
  <c r="Q4" i="28"/>
  <c r="Q5" i="28"/>
  <c r="Q6" i="28"/>
  <c r="Q7" i="28"/>
  <c r="Q8" i="28"/>
  <c r="Q9" i="28"/>
  <c r="Q4" i="39"/>
  <c r="Q5" i="39"/>
  <c r="Q6" i="39"/>
  <c r="Q7" i="39"/>
  <c r="Q8" i="39"/>
  <c r="Q9" i="39"/>
  <c r="Q2" i="18"/>
  <c r="Q2" i="5"/>
  <c r="Q2" i="12"/>
  <c r="Q2" i="11"/>
  <c r="Q2" i="8"/>
  <c r="Q2" i="43"/>
  <c r="Q2" i="31"/>
  <c r="Q2" i="40"/>
  <c r="Q2" i="6"/>
  <c r="Q2" i="50"/>
  <c r="Q2" i="48"/>
  <c r="Q2" i="20"/>
  <c r="Q2" i="53"/>
  <c r="Q2" i="21"/>
  <c r="Q2" i="44"/>
  <c r="Q2" i="55"/>
  <c r="Q2" i="56"/>
  <c r="Q2" i="57"/>
  <c r="Q2" i="52"/>
  <c r="Q2" i="15"/>
  <c r="Q2" i="42"/>
  <c r="Q2" i="58"/>
  <c r="Q2" i="59"/>
  <c r="Q2" i="35"/>
  <c r="Q2" i="32"/>
  <c r="Q2" i="54"/>
  <c r="Q2" i="34"/>
  <c r="Q2" i="45"/>
  <c r="Q2" i="22"/>
  <c r="Q2" i="30"/>
  <c r="Q2" i="36"/>
  <c r="Q2" i="49"/>
  <c r="Q2" i="51"/>
  <c r="Q2" i="41"/>
  <c r="Q2" i="28"/>
  <c r="Q2" i="39"/>
  <c r="P8" i="18"/>
  <c r="P8" i="5"/>
  <c r="P8" i="12"/>
  <c r="P8" i="11"/>
  <c r="P8" i="8"/>
  <c r="P8" i="43"/>
  <c r="P8" i="31"/>
  <c r="P8" i="40"/>
  <c r="P8" i="6"/>
  <c r="P8" i="50"/>
  <c r="P8" i="48"/>
  <c r="P8" i="20"/>
  <c r="P8" i="53"/>
  <c r="P8" i="21"/>
  <c r="P8" i="44"/>
  <c r="P8" i="55"/>
  <c r="P8" i="56"/>
  <c r="P8" i="57"/>
  <c r="P8" i="52"/>
  <c r="P8" i="15"/>
  <c r="P8" i="42"/>
  <c r="P8" i="58"/>
  <c r="P8" i="59"/>
  <c r="P8" i="35"/>
  <c r="P8" i="32"/>
  <c r="P8" i="54"/>
  <c r="P8" i="34"/>
  <c r="P8" i="45"/>
  <c r="P8" i="22"/>
  <c r="P8" i="30"/>
  <c r="P8" i="36"/>
  <c r="P8" i="49"/>
  <c r="P8" i="51"/>
  <c r="P8" i="41"/>
  <c r="P8" i="28"/>
  <c r="P8" i="39"/>
  <c r="P9" i="18"/>
  <c r="P9" i="5"/>
  <c r="P9" i="12"/>
  <c r="P9" i="11"/>
  <c r="P9" i="8"/>
  <c r="P9" i="43"/>
  <c r="P9" i="31"/>
  <c r="P9" i="40"/>
  <c r="P9" i="6"/>
  <c r="P9" i="50"/>
  <c r="P9" i="48"/>
  <c r="P9" i="20"/>
  <c r="P9" i="53"/>
  <c r="P9" i="21"/>
  <c r="P9" i="44"/>
  <c r="P9" i="55"/>
  <c r="P9" i="56"/>
  <c r="P9" i="57"/>
  <c r="P9" i="52"/>
  <c r="P9" i="15"/>
  <c r="P9" i="42"/>
  <c r="P9" i="58"/>
  <c r="P9" i="59"/>
  <c r="P9" i="35"/>
  <c r="P9" i="32"/>
  <c r="P9" i="54"/>
  <c r="P9" i="34"/>
  <c r="P9" i="45"/>
  <c r="P9" i="22"/>
  <c r="P9" i="30"/>
  <c r="P9" i="36"/>
  <c r="P9" i="49"/>
  <c r="P9" i="51"/>
  <c r="P9" i="41"/>
  <c r="P9" i="28"/>
  <c r="P9" i="39"/>
  <c r="R21" i="2"/>
  <c r="R14" i="2"/>
  <c r="O27" i="2"/>
  <c r="O21" i="2"/>
  <c r="O8" i="2"/>
  <c r="O14" i="2"/>
  <c r="N10" i="2"/>
  <c r="M21" i="2"/>
  <c r="M14" i="2"/>
  <c r="M10" i="2"/>
  <c r="L28" i="2"/>
  <c r="L11" i="2"/>
  <c r="K26" i="2"/>
  <c r="K28" i="2"/>
  <c r="K29" i="2"/>
  <c r="K10" i="2"/>
  <c r="K6" i="2"/>
  <c r="J28" i="2"/>
  <c r="J10" i="2"/>
  <c r="J11" i="2"/>
  <c r="J22" i="2"/>
  <c r="I21" i="2"/>
  <c r="I14" i="2"/>
  <c r="I6" i="2"/>
  <c r="I11" i="2"/>
  <c r="I22" i="2"/>
  <c r="H24" i="2"/>
  <c r="H28" i="2"/>
  <c r="H10" i="2"/>
  <c r="H22" i="2"/>
  <c r="G28" i="2"/>
  <c r="F28" i="2" s="1"/>
  <c r="G10" i="2"/>
  <c r="G22" i="2"/>
  <c r="E28" i="2"/>
  <c r="E29" i="2"/>
  <c r="E14" i="2"/>
  <c r="E10" i="2"/>
  <c r="E12" i="2"/>
  <c r="P31" i="58"/>
  <c r="P35" i="2"/>
  <c r="D10" i="2"/>
  <c r="D11" i="2"/>
  <c r="C4" i="2"/>
  <c r="Q31" i="57"/>
  <c r="Q34" i="2" s="1"/>
  <c r="C9" i="2"/>
  <c r="P3" i="18"/>
  <c r="P3" i="5"/>
  <c r="P3" i="12"/>
  <c r="P3" i="11"/>
  <c r="P3" i="8"/>
  <c r="P3" i="43"/>
  <c r="P3" i="31"/>
  <c r="P3" i="40"/>
  <c r="P3" i="6"/>
  <c r="P3" i="50"/>
  <c r="P3" i="48"/>
  <c r="P3" i="20"/>
  <c r="P3" i="53"/>
  <c r="P3" i="21"/>
  <c r="P3" i="44"/>
  <c r="P3" i="55"/>
  <c r="P3" i="56"/>
  <c r="P3" i="57"/>
  <c r="P3" i="52"/>
  <c r="P3" i="15"/>
  <c r="P3" i="42"/>
  <c r="P3" i="58"/>
  <c r="P3" i="59"/>
  <c r="P3" i="35"/>
  <c r="P3" i="32"/>
  <c r="P3" i="54"/>
  <c r="P3" i="34"/>
  <c r="P3" i="45"/>
  <c r="P3" i="22"/>
  <c r="P3" i="30"/>
  <c r="P3" i="36"/>
  <c r="P3" i="49"/>
  <c r="P3" i="51"/>
  <c r="P3" i="41"/>
  <c r="P3" i="28"/>
  <c r="P3" i="39"/>
  <c r="P4" i="18"/>
  <c r="P4" i="5"/>
  <c r="P4" i="12"/>
  <c r="P4" i="11"/>
  <c r="P4" i="8"/>
  <c r="P4" i="43"/>
  <c r="P4" i="31"/>
  <c r="P4" i="40"/>
  <c r="P4" i="6"/>
  <c r="P4" i="50"/>
  <c r="P4" i="48"/>
  <c r="P4" i="20"/>
  <c r="P4" i="53"/>
  <c r="P4" i="21"/>
  <c r="P4" i="44"/>
  <c r="P4" i="55"/>
  <c r="P4" i="56"/>
  <c r="P4" i="57"/>
  <c r="P4" i="52"/>
  <c r="P4" i="15"/>
  <c r="P4" i="42"/>
  <c r="P4" i="58"/>
  <c r="P4" i="59"/>
  <c r="P4" i="35"/>
  <c r="P4" i="32"/>
  <c r="P4" i="54"/>
  <c r="P4" i="34"/>
  <c r="P4" i="45"/>
  <c r="P4" i="22"/>
  <c r="P4" i="30"/>
  <c r="P4" i="36"/>
  <c r="P4" i="49"/>
  <c r="P4" i="51"/>
  <c r="P4" i="41"/>
  <c r="P4" i="28"/>
  <c r="P4" i="39"/>
  <c r="P5" i="18"/>
  <c r="P6" i="18"/>
  <c r="P7" i="18"/>
  <c r="P5" i="5"/>
  <c r="P6" i="5"/>
  <c r="P7" i="5"/>
  <c r="P5" i="12"/>
  <c r="P6" i="12"/>
  <c r="P7" i="12"/>
  <c r="P5" i="11"/>
  <c r="P6" i="11"/>
  <c r="P7" i="11"/>
  <c r="P5" i="8"/>
  <c r="P6" i="8"/>
  <c r="P7" i="8"/>
  <c r="P5" i="43"/>
  <c r="P6" i="43"/>
  <c r="P7" i="43"/>
  <c r="P5" i="31"/>
  <c r="P6" i="31"/>
  <c r="P7" i="31"/>
  <c r="P5" i="40"/>
  <c r="P6" i="40"/>
  <c r="P7" i="40"/>
  <c r="P5" i="6"/>
  <c r="P6" i="6"/>
  <c r="P7" i="6"/>
  <c r="P5" i="50"/>
  <c r="P6" i="50"/>
  <c r="P7" i="50"/>
  <c r="P5" i="48"/>
  <c r="P6" i="48"/>
  <c r="P7" i="48"/>
  <c r="P5" i="20"/>
  <c r="P6" i="20"/>
  <c r="P7" i="20"/>
  <c r="P5" i="53"/>
  <c r="P6" i="53"/>
  <c r="P7" i="53"/>
  <c r="P5" i="21"/>
  <c r="P6" i="21"/>
  <c r="P7" i="21"/>
  <c r="P5" i="44"/>
  <c r="P6" i="44"/>
  <c r="P7" i="44"/>
  <c r="P5" i="55"/>
  <c r="P6" i="55"/>
  <c r="P7" i="55"/>
  <c r="P5" i="56"/>
  <c r="P6" i="56"/>
  <c r="P7" i="56"/>
  <c r="P5" i="57"/>
  <c r="P6" i="57"/>
  <c r="P7" i="57"/>
  <c r="P5" i="52"/>
  <c r="P6" i="52"/>
  <c r="P7" i="52"/>
  <c r="P5" i="15"/>
  <c r="P6" i="15"/>
  <c r="P7" i="15"/>
  <c r="P5" i="42"/>
  <c r="P6" i="42"/>
  <c r="P7" i="42"/>
  <c r="P5" i="58"/>
  <c r="P6" i="58"/>
  <c r="P7" i="58"/>
  <c r="P5" i="59"/>
  <c r="P6" i="59"/>
  <c r="P7" i="59"/>
  <c r="P5" i="35"/>
  <c r="P6" i="35"/>
  <c r="P7" i="35"/>
  <c r="P5" i="32"/>
  <c r="P6" i="32"/>
  <c r="P7" i="32"/>
  <c r="P5" i="54"/>
  <c r="P6" i="54"/>
  <c r="P7" i="54"/>
  <c r="P5" i="34"/>
  <c r="P6" i="34"/>
  <c r="P7" i="34"/>
  <c r="P5" i="45"/>
  <c r="P6" i="45"/>
  <c r="P7" i="45"/>
  <c r="P5" i="22"/>
  <c r="P6" i="22"/>
  <c r="P7" i="22"/>
  <c r="P5" i="30"/>
  <c r="P6" i="30"/>
  <c r="P7" i="30"/>
  <c r="P5" i="36"/>
  <c r="P6" i="36"/>
  <c r="P7" i="36"/>
  <c r="P5" i="49"/>
  <c r="P6" i="49"/>
  <c r="P7" i="49"/>
  <c r="P5" i="51"/>
  <c r="P6" i="51"/>
  <c r="P7" i="51"/>
  <c r="P5" i="41"/>
  <c r="P6" i="41"/>
  <c r="P7" i="41"/>
  <c r="P5" i="28"/>
  <c r="P6" i="28"/>
  <c r="P7" i="28"/>
  <c r="P5" i="39"/>
  <c r="P6" i="39"/>
  <c r="P7" i="39"/>
  <c r="P2" i="18"/>
  <c r="P2" i="5"/>
  <c r="P2" i="12"/>
  <c r="P2" i="11"/>
  <c r="P2" i="8"/>
  <c r="P2" i="43"/>
  <c r="P2" i="31"/>
  <c r="P2" i="40"/>
  <c r="P2" i="6"/>
  <c r="P2" i="50"/>
  <c r="P2" i="48"/>
  <c r="P2" i="20"/>
  <c r="P2" i="53"/>
  <c r="P2" i="21"/>
  <c r="P2" i="44"/>
  <c r="P2" i="55"/>
  <c r="P2" i="56"/>
  <c r="P2" i="57"/>
  <c r="P2" i="52"/>
  <c r="P2" i="15"/>
  <c r="P2" i="42"/>
  <c r="P2" i="58"/>
  <c r="P2" i="59"/>
  <c r="P2" i="35"/>
  <c r="P2" i="32"/>
  <c r="P2" i="54"/>
  <c r="P2" i="34"/>
  <c r="P2" i="45"/>
  <c r="P2" i="22"/>
  <c r="P2" i="30"/>
  <c r="P2" i="36"/>
  <c r="P2" i="49"/>
  <c r="P2" i="51"/>
  <c r="P2" i="41"/>
  <c r="P2" i="28"/>
  <c r="P2" i="39"/>
  <c r="N30" i="40"/>
  <c r="O6" i="1" s="1"/>
  <c r="N30" i="53"/>
  <c r="O12" i="1" s="1"/>
  <c r="M36" i="1"/>
  <c r="E36" i="1"/>
  <c r="H36" i="1"/>
  <c r="T30" i="59"/>
  <c r="W36" i="1" s="1"/>
  <c r="S30" i="59"/>
  <c r="V36" i="1" s="1"/>
  <c r="O30" i="59"/>
  <c r="Q36" i="1" s="1"/>
  <c r="N30" i="59"/>
  <c r="O36" i="1" s="1"/>
  <c r="M30" i="59"/>
  <c r="N36" i="1" s="1"/>
  <c r="L30" i="59"/>
  <c r="K30" i="59"/>
  <c r="K36" i="1" s="1"/>
  <c r="J30" i="59"/>
  <c r="I30" i="59"/>
  <c r="I36" i="1" s="1"/>
  <c r="H30" i="59"/>
  <c r="G30" i="59"/>
  <c r="G36" i="1" s="1"/>
  <c r="E30" i="59"/>
  <c r="D30" i="59"/>
  <c r="D36" i="1" s="1"/>
  <c r="F28" i="59"/>
  <c r="F27" i="59"/>
  <c r="F26" i="59"/>
  <c r="F25" i="59"/>
  <c r="F24" i="59"/>
  <c r="F23" i="59"/>
  <c r="F22" i="59"/>
  <c r="F21" i="59"/>
  <c r="F20" i="59"/>
  <c r="F19" i="59"/>
  <c r="F18" i="59"/>
  <c r="R19" i="2"/>
  <c r="O31" i="2"/>
  <c r="O28" i="2"/>
  <c r="O3" i="2"/>
  <c r="O19" i="2"/>
  <c r="O13" i="2"/>
  <c r="N26" i="2"/>
  <c r="N24" i="2"/>
  <c r="N3" i="2"/>
  <c r="N13" i="2"/>
  <c r="N8" i="2"/>
  <c r="M4" i="2"/>
  <c r="M29" i="2"/>
  <c r="M16" i="2"/>
  <c r="M3" i="2"/>
  <c r="M19" i="2"/>
  <c r="M13" i="2"/>
  <c r="M7" i="2"/>
  <c r="M8" i="2"/>
  <c r="L29" i="2"/>
  <c r="L10" i="2"/>
  <c r="L13" i="2"/>
  <c r="K19" i="2"/>
  <c r="K13" i="2"/>
  <c r="K22" i="2"/>
  <c r="J21" i="2"/>
  <c r="J24" i="2"/>
  <c r="J3" i="2"/>
  <c r="J13" i="2"/>
  <c r="I24" i="2"/>
  <c r="F24" i="2" s="1"/>
  <c r="I28" i="2"/>
  <c r="I10" i="2"/>
  <c r="I19" i="2"/>
  <c r="H29" i="2"/>
  <c r="H13" i="2"/>
  <c r="G21" i="2"/>
  <c r="F21" i="2" s="1"/>
  <c r="G24" i="2"/>
  <c r="G29" i="2"/>
  <c r="G19" i="2"/>
  <c r="E21" i="2"/>
  <c r="E24" i="2"/>
  <c r="E13" i="2"/>
  <c r="P31" i="32"/>
  <c r="P3" i="2" s="1"/>
  <c r="R31" i="34"/>
  <c r="M9" i="2"/>
  <c r="N9" i="2"/>
  <c r="O9" i="2"/>
  <c r="N7" i="2"/>
  <c r="O7" i="2"/>
  <c r="N30" i="2"/>
  <c r="M12" i="2"/>
  <c r="N12" i="2"/>
  <c r="P31" i="55"/>
  <c r="P32" i="2" s="1"/>
  <c r="M18" i="2"/>
  <c r="N18" i="2"/>
  <c r="O18" i="2"/>
  <c r="I16" i="2"/>
  <c r="N16" i="2"/>
  <c r="N21" i="2"/>
  <c r="M27" i="2"/>
  <c r="N27" i="2"/>
  <c r="O4" i="2"/>
  <c r="N25" i="2"/>
  <c r="M31" i="2"/>
  <c r="N31" i="2"/>
  <c r="I17" i="2"/>
  <c r="M17" i="2"/>
  <c r="N17" i="2"/>
  <c r="H23" i="2"/>
  <c r="N23" i="2"/>
  <c r="M15" i="2"/>
  <c r="K12" i="2"/>
  <c r="K20" i="2"/>
  <c r="K18" i="2"/>
  <c r="N4" i="2"/>
  <c r="R31" i="11"/>
  <c r="K31" i="2"/>
  <c r="K17" i="2"/>
  <c r="D23" i="2"/>
  <c r="N15" i="2"/>
  <c r="T30" i="58"/>
  <c r="W35" i="1"/>
  <c r="N35" i="1"/>
  <c r="M35" i="1"/>
  <c r="E30" i="58"/>
  <c r="E35" i="1" s="1"/>
  <c r="G30" i="58"/>
  <c r="G35" i="1"/>
  <c r="J35" i="1"/>
  <c r="C35" i="1"/>
  <c r="S30" i="58"/>
  <c r="V35" i="1" s="1"/>
  <c r="O30" i="58"/>
  <c r="Q35" i="1" s="1"/>
  <c r="N30" i="58"/>
  <c r="O35" i="1" s="1"/>
  <c r="M30" i="58"/>
  <c r="L30" i="58"/>
  <c r="K30" i="58"/>
  <c r="K35" i="1" s="1"/>
  <c r="J30" i="58"/>
  <c r="I30" i="58"/>
  <c r="I35" i="1" s="1"/>
  <c r="H30" i="58"/>
  <c r="H35" i="1" s="1"/>
  <c r="D30" i="58"/>
  <c r="P30" i="58" s="1"/>
  <c r="R35" i="1" s="1"/>
  <c r="F28" i="58"/>
  <c r="F27" i="58"/>
  <c r="F26" i="58"/>
  <c r="F25" i="58"/>
  <c r="F24" i="58"/>
  <c r="F30" i="58" s="1"/>
  <c r="F35" i="1" s="1"/>
  <c r="F23" i="58"/>
  <c r="F22" i="58"/>
  <c r="F21" i="58"/>
  <c r="F20" i="58"/>
  <c r="F19" i="58"/>
  <c r="F18" i="58"/>
  <c r="J7" i="3"/>
  <c r="K7" i="3"/>
  <c r="R31" i="56"/>
  <c r="R33" i="2" s="1"/>
  <c r="B6" i="3"/>
  <c r="A6" i="3"/>
  <c r="A3" i="3"/>
  <c r="B3" i="3"/>
  <c r="A4" i="3"/>
  <c r="B4" i="3"/>
  <c r="A5" i="3"/>
  <c r="B5" i="3"/>
  <c r="B2" i="3"/>
  <c r="A2" i="3"/>
  <c r="T30" i="48"/>
  <c r="W4" i="1" s="1"/>
  <c r="W13" i="1"/>
  <c r="W15" i="1"/>
  <c r="W24" i="1"/>
  <c r="W25" i="1"/>
  <c r="W26" i="1"/>
  <c r="W27" i="1"/>
  <c r="W28" i="1"/>
  <c r="W29" i="1"/>
  <c r="T30" i="18"/>
  <c r="W11" i="1" s="1"/>
  <c r="T30" i="5"/>
  <c r="W8" i="1" s="1"/>
  <c r="T30" i="12"/>
  <c r="W3" i="1" s="1"/>
  <c r="T30" i="11"/>
  <c r="W16" i="1" s="1"/>
  <c r="T30" i="8"/>
  <c r="W9" i="1" s="1"/>
  <c r="T30" i="43"/>
  <c r="W20" i="1" s="1"/>
  <c r="T30" i="31"/>
  <c r="T30" i="40"/>
  <c r="W6" i="1" s="1"/>
  <c r="T30" i="6"/>
  <c r="W10" i="1" s="1"/>
  <c r="T30" i="50"/>
  <c r="W14" i="1"/>
  <c r="T30" i="20"/>
  <c r="W7" i="1" s="1"/>
  <c r="T30" i="53"/>
  <c r="W12" i="1" s="1"/>
  <c r="T30" i="21"/>
  <c r="W17" i="1"/>
  <c r="T30" i="44"/>
  <c r="W5" i="1"/>
  <c r="T30" i="55"/>
  <c r="W32" i="1" s="1"/>
  <c r="T30" i="56"/>
  <c r="W33" i="1"/>
  <c r="T30" i="57"/>
  <c r="W34" i="1" s="1"/>
  <c r="T30" i="42"/>
  <c r="W19" i="1" s="1"/>
  <c r="T30" i="35"/>
  <c r="T30" i="32"/>
  <c r="W18" i="1" s="1"/>
  <c r="T30" i="34"/>
  <c r="T30" i="45"/>
  <c r="T30" i="52"/>
  <c r="T30" i="22"/>
  <c r="T30" i="30"/>
  <c r="T30" i="36"/>
  <c r="W21" i="1" s="1"/>
  <c r="T30" i="49"/>
  <c r="T30" i="15"/>
  <c r="W30" i="1" s="1"/>
  <c r="T30" i="51"/>
  <c r="W31" i="1" s="1"/>
  <c r="T30" i="41"/>
  <c r="W23" i="1" s="1"/>
  <c r="T30" i="54"/>
  <c r="T30" i="28"/>
  <c r="T30" i="39"/>
  <c r="W2" i="1" s="1"/>
  <c r="Q31" i="55"/>
  <c r="Q32" i="2" s="1"/>
  <c r="M33" i="1"/>
  <c r="H33" i="1"/>
  <c r="I33" i="1"/>
  <c r="J33" i="1"/>
  <c r="H34" i="1"/>
  <c r="I34" i="1"/>
  <c r="G34" i="1"/>
  <c r="C34" i="1"/>
  <c r="C33" i="1"/>
  <c r="N32" i="1"/>
  <c r="M32" i="1"/>
  <c r="H32" i="1"/>
  <c r="I32" i="1"/>
  <c r="J32" i="1"/>
  <c r="C32" i="1"/>
  <c r="S30" i="57"/>
  <c r="V34" i="1" s="1"/>
  <c r="O30" i="57"/>
  <c r="Q34" i="1" s="1"/>
  <c r="N30" i="57"/>
  <c r="O34" i="1" s="1"/>
  <c r="M30" i="57"/>
  <c r="N34" i="1" s="1"/>
  <c r="L30" i="57"/>
  <c r="M34" i="1" s="1"/>
  <c r="K30" i="57"/>
  <c r="K34" i="1" s="1"/>
  <c r="J30" i="57"/>
  <c r="J34" i="1" s="1"/>
  <c r="I30" i="57"/>
  <c r="H30" i="57"/>
  <c r="G30" i="57"/>
  <c r="E30" i="57"/>
  <c r="E34" i="1" s="1"/>
  <c r="D30" i="57"/>
  <c r="F28" i="57"/>
  <c r="F27" i="57"/>
  <c r="F26" i="57"/>
  <c r="F30" i="57" s="1"/>
  <c r="F25" i="57"/>
  <c r="F24" i="57"/>
  <c r="F23" i="57"/>
  <c r="F22" i="57"/>
  <c r="F21" i="57"/>
  <c r="F20" i="57"/>
  <c r="F19" i="57"/>
  <c r="F18" i="57"/>
  <c r="S30" i="56"/>
  <c r="V33" i="1" s="1"/>
  <c r="O30" i="56"/>
  <c r="Q33" i="1"/>
  <c r="N30" i="56"/>
  <c r="O33" i="1" s="1"/>
  <c r="M30" i="56"/>
  <c r="N33" i="1" s="1"/>
  <c r="L30" i="56"/>
  <c r="K30" i="56"/>
  <c r="K33" i="1" s="1"/>
  <c r="J30" i="56"/>
  <c r="I30" i="56"/>
  <c r="H30" i="56"/>
  <c r="G30" i="56"/>
  <c r="Q30" i="56" s="1"/>
  <c r="S33" i="1" s="1"/>
  <c r="G33" i="1"/>
  <c r="E30" i="56"/>
  <c r="E33" i="1" s="1"/>
  <c r="D30" i="56"/>
  <c r="P30" i="56" s="1"/>
  <c r="R33" i="1" s="1"/>
  <c r="F28" i="56"/>
  <c r="F30" i="56" s="1"/>
  <c r="F27" i="56"/>
  <c r="F26" i="56"/>
  <c r="F25" i="56"/>
  <c r="F24" i="56"/>
  <c r="F23" i="56"/>
  <c r="F22" i="56"/>
  <c r="F21" i="56"/>
  <c r="F20" i="56"/>
  <c r="F19" i="56"/>
  <c r="F18" i="56"/>
  <c r="S30" i="55"/>
  <c r="V32" i="1" s="1"/>
  <c r="O30" i="55"/>
  <c r="Q32" i="1" s="1"/>
  <c r="N30" i="55"/>
  <c r="O32" i="1" s="1"/>
  <c r="M30" i="55"/>
  <c r="L30" i="55"/>
  <c r="K30" i="55"/>
  <c r="K32" i="1" s="1"/>
  <c r="J30" i="55"/>
  <c r="I30" i="55"/>
  <c r="H30" i="55"/>
  <c r="G30" i="55"/>
  <c r="G32" i="1" s="1"/>
  <c r="E30" i="55"/>
  <c r="E32" i="1" s="1"/>
  <c r="D30" i="55"/>
  <c r="R30" i="55"/>
  <c r="T32" i="1" s="1"/>
  <c r="F28" i="55"/>
  <c r="F27" i="55"/>
  <c r="F26" i="55"/>
  <c r="F25" i="55"/>
  <c r="F24" i="55"/>
  <c r="F23" i="55"/>
  <c r="F22" i="55"/>
  <c r="F21" i="55"/>
  <c r="F20" i="55"/>
  <c r="F19" i="55"/>
  <c r="F18" i="55"/>
  <c r="F30" i="55"/>
  <c r="P31" i="57"/>
  <c r="P34" i="2" s="1"/>
  <c r="C15" i="3"/>
  <c r="D15" i="3"/>
  <c r="P15" i="3" s="1"/>
  <c r="E15" i="3"/>
  <c r="R15" i="3" s="1"/>
  <c r="T15" i="3" s="1"/>
  <c r="F15" i="3"/>
  <c r="G15" i="3"/>
  <c r="H15" i="3"/>
  <c r="I15" i="3"/>
  <c r="J15" i="3"/>
  <c r="K15" i="3"/>
  <c r="L15" i="3"/>
  <c r="M15" i="3"/>
  <c r="N15" i="3"/>
  <c r="O15" i="3"/>
  <c r="R31" i="2"/>
  <c r="R15" i="2"/>
  <c r="R26" i="2"/>
  <c r="R27" i="2"/>
  <c r="R13" i="2"/>
  <c r="R12" i="2"/>
  <c r="R7" i="2"/>
  <c r="R2" i="2"/>
  <c r="R8" i="2"/>
  <c r="E15" i="2"/>
  <c r="J15" i="2"/>
  <c r="L15" i="2"/>
  <c r="G23" i="2"/>
  <c r="K23" i="2"/>
  <c r="M23" i="2"/>
  <c r="E17" i="2"/>
  <c r="L17" i="2"/>
  <c r="E4" i="2"/>
  <c r="J4" i="2"/>
  <c r="L4" i="2"/>
  <c r="L25" i="2"/>
  <c r="M25" i="2"/>
  <c r="H3" i="2"/>
  <c r="L3" i="2"/>
  <c r="E26" i="2"/>
  <c r="H26" i="2"/>
  <c r="L26" i="2"/>
  <c r="M26" i="2"/>
  <c r="O26" i="2"/>
  <c r="E27" i="2"/>
  <c r="G27" i="2"/>
  <c r="H21" i="2"/>
  <c r="I29" i="2"/>
  <c r="E16" i="2"/>
  <c r="G16" i="2"/>
  <c r="J16" i="2"/>
  <c r="K16" i="2"/>
  <c r="L16" i="2"/>
  <c r="H12" i="2"/>
  <c r="I12" i="2"/>
  <c r="L12" i="2"/>
  <c r="O12" i="2"/>
  <c r="E30" i="2"/>
  <c r="G30" i="2"/>
  <c r="H30" i="2"/>
  <c r="K30" i="2"/>
  <c r="L30" i="2"/>
  <c r="D7" i="2"/>
  <c r="E7" i="2"/>
  <c r="G7" i="2"/>
  <c r="I7" i="2"/>
  <c r="F7" i="2" s="1"/>
  <c r="L7" i="2"/>
  <c r="P31" i="30"/>
  <c r="P9" i="2" s="1"/>
  <c r="E9" i="2"/>
  <c r="H18" i="2"/>
  <c r="I18" i="2"/>
  <c r="L18" i="2"/>
  <c r="G2" i="2"/>
  <c r="I2" i="2"/>
  <c r="J2" i="2"/>
  <c r="G5" i="2"/>
  <c r="H5" i="2"/>
  <c r="J5" i="2"/>
  <c r="L5" i="2"/>
  <c r="I20" i="2"/>
  <c r="J20" i="2"/>
  <c r="L20" i="2"/>
  <c r="M20" i="2"/>
  <c r="N20" i="2"/>
  <c r="O20" i="2"/>
  <c r="R31" i="15"/>
  <c r="E8" i="2"/>
  <c r="G8" i="2"/>
  <c r="H8" i="2"/>
  <c r="I8" i="2"/>
  <c r="L8" i="2"/>
  <c r="P31" i="51"/>
  <c r="P6" i="2" s="1"/>
  <c r="E6" i="2"/>
  <c r="H6" i="2"/>
  <c r="F6" i="2" s="1"/>
  <c r="G11" i="2"/>
  <c r="G14" i="2"/>
  <c r="H14" i="2"/>
  <c r="J14" i="2"/>
  <c r="L22" i="2"/>
  <c r="C31" i="2"/>
  <c r="C25" i="2"/>
  <c r="C26" i="2"/>
  <c r="C27" i="2"/>
  <c r="C16" i="2"/>
  <c r="Q31" i="34"/>
  <c r="Q13" i="2" s="1"/>
  <c r="C30" i="2"/>
  <c r="C7" i="2"/>
  <c r="C18" i="2"/>
  <c r="C6" i="2"/>
  <c r="C12" i="3"/>
  <c r="C12" i="1"/>
  <c r="C16" i="1"/>
  <c r="C9" i="1"/>
  <c r="Q30" i="34"/>
  <c r="S26" i="1"/>
  <c r="R4" i="2"/>
  <c r="R18" i="2"/>
  <c r="L31" i="2"/>
  <c r="G15" i="2"/>
  <c r="K15" i="2"/>
  <c r="O23" i="2"/>
  <c r="O17" i="2"/>
  <c r="J25" i="2"/>
  <c r="K25" i="2"/>
  <c r="I3" i="2"/>
  <c r="G26" i="2"/>
  <c r="O24" i="2"/>
  <c r="O30" i="2"/>
  <c r="J7" i="2"/>
  <c r="J18" i="2"/>
  <c r="E2" i="2"/>
  <c r="O2" i="2"/>
  <c r="E5" i="2"/>
  <c r="G6" i="2"/>
  <c r="N6" i="2"/>
  <c r="C24" i="2"/>
  <c r="K4" i="2"/>
  <c r="E25" i="2"/>
  <c r="D27" i="2"/>
  <c r="E11" i="2"/>
  <c r="R24" i="2"/>
  <c r="R30" i="2"/>
  <c r="R5" i="2"/>
  <c r="R16" i="2"/>
  <c r="R6" i="2"/>
  <c r="R28" i="2"/>
  <c r="Q28" i="2"/>
  <c r="P28" i="2"/>
  <c r="S30" i="28"/>
  <c r="H30" i="28"/>
  <c r="I30" i="28"/>
  <c r="I44" i="1"/>
  <c r="J30" i="28"/>
  <c r="K30" i="28"/>
  <c r="K44" i="1" s="1"/>
  <c r="L30" i="28"/>
  <c r="M44" i="1" s="1"/>
  <c r="M30" i="28"/>
  <c r="N44" i="1" s="1"/>
  <c r="N30" i="28"/>
  <c r="O44" i="1" s="1"/>
  <c r="O30" i="28"/>
  <c r="Q44" i="1" s="1"/>
  <c r="G30" i="28"/>
  <c r="G44" i="1" s="1"/>
  <c r="D30" i="28"/>
  <c r="D44" i="1" s="1"/>
  <c r="E30" i="28"/>
  <c r="E44" i="1" s="1"/>
  <c r="C44" i="1"/>
  <c r="S23" i="3"/>
  <c r="S30" i="54"/>
  <c r="O30" i="54"/>
  <c r="N30" i="54"/>
  <c r="M30" i="54"/>
  <c r="L30" i="54"/>
  <c r="K30" i="54"/>
  <c r="J30" i="54"/>
  <c r="I30" i="54"/>
  <c r="H30" i="54"/>
  <c r="G30" i="54"/>
  <c r="E30" i="54"/>
  <c r="D30" i="54"/>
  <c r="F28" i="54"/>
  <c r="F27" i="54"/>
  <c r="F26" i="54"/>
  <c r="F25" i="54"/>
  <c r="F24" i="54"/>
  <c r="F23" i="54"/>
  <c r="F22" i="54"/>
  <c r="F21" i="54"/>
  <c r="F20" i="54"/>
  <c r="F19" i="54"/>
  <c r="F18" i="54"/>
  <c r="F30" i="54" s="1"/>
  <c r="S30" i="53"/>
  <c r="V12" i="1" s="1"/>
  <c r="O30" i="53"/>
  <c r="Q12" i="1"/>
  <c r="M30" i="53"/>
  <c r="N12" i="1" s="1"/>
  <c r="L30" i="53"/>
  <c r="M12" i="1"/>
  <c r="K30" i="53"/>
  <c r="K12" i="1" s="1"/>
  <c r="J30" i="53"/>
  <c r="J12" i="1"/>
  <c r="I30" i="53"/>
  <c r="I12" i="1"/>
  <c r="H30" i="53"/>
  <c r="G30" i="53"/>
  <c r="G12" i="1"/>
  <c r="E30" i="53"/>
  <c r="E12" i="1"/>
  <c r="D30" i="53"/>
  <c r="F28" i="53"/>
  <c r="F27" i="53"/>
  <c r="F26" i="53"/>
  <c r="F25" i="53"/>
  <c r="F24" i="53"/>
  <c r="F23" i="53"/>
  <c r="F22" i="53"/>
  <c r="F21" i="53"/>
  <c r="F20" i="53"/>
  <c r="F19" i="53"/>
  <c r="F18" i="53"/>
  <c r="S30" i="52"/>
  <c r="V15" i="1"/>
  <c r="O30" i="52"/>
  <c r="Q15" i="1"/>
  <c r="N30" i="52"/>
  <c r="O15" i="1" s="1"/>
  <c r="M30" i="52"/>
  <c r="N15" i="1" s="1"/>
  <c r="L30" i="52"/>
  <c r="M15" i="1" s="1"/>
  <c r="K30" i="52"/>
  <c r="K15" i="1" s="1"/>
  <c r="J30" i="52"/>
  <c r="J15" i="1"/>
  <c r="G15" i="1"/>
  <c r="H15" i="1"/>
  <c r="I15" i="1"/>
  <c r="I30" i="52"/>
  <c r="H30" i="52"/>
  <c r="G30" i="52"/>
  <c r="E30" i="52"/>
  <c r="E15" i="1" s="1"/>
  <c r="D30" i="52"/>
  <c r="P30" i="52" s="1"/>
  <c r="R15" i="1" s="1"/>
  <c r="C15" i="1"/>
  <c r="F28" i="52"/>
  <c r="F27" i="52"/>
  <c r="F26" i="52"/>
  <c r="F25" i="52"/>
  <c r="F24" i="52"/>
  <c r="F23" i="52"/>
  <c r="F22" i="52"/>
  <c r="F21" i="52"/>
  <c r="F20" i="52"/>
  <c r="F19" i="52"/>
  <c r="F18" i="52"/>
  <c r="Q31" i="51"/>
  <c r="Q6" i="2" s="1"/>
  <c r="S30" i="51"/>
  <c r="V31" i="1" s="1"/>
  <c r="O30" i="51"/>
  <c r="Q31" i="1" s="1"/>
  <c r="N30" i="51"/>
  <c r="O31" i="1" s="1"/>
  <c r="M30" i="51"/>
  <c r="N31" i="1" s="1"/>
  <c r="L30" i="51"/>
  <c r="M31" i="1" s="1"/>
  <c r="K30" i="51"/>
  <c r="K31" i="1" s="1"/>
  <c r="J30" i="51"/>
  <c r="J31" i="1"/>
  <c r="G31" i="1"/>
  <c r="H31" i="1"/>
  <c r="I31" i="1"/>
  <c r="I30" i="51"/>
  <c r="H30" i="51"/>
  <c r="G30" i="51"/>
  <c r="E30" i="51"/>
  <c r="E31" i="1" s="1"/>
  <c r="D30" i="51"/>
  <c r="D31" i="1"/>
  <c r="C31" i="1"/>
  <c r="F28" i="51"/>
  <c r="F27" i="51"/>
  <c r="F26" i="51"/>
  <c r="F30" i="51" s="1"/>
  <c r="F25" i="51"/>
  <c r="F24" i="51"/>
  <c r="F23" i="51"/>
  <c r="F22" i="51"/>
  <c r="F21" i="51"/>
  <c r="F20" i="51"/>
  <c r="F19" i="51"/>
  <c r="F18" i="51"/>
  <c r="S30" i="50"/>
  <c r="V14" i="1"/>
  <c r="O30" i="50"/>
  <c r="Q14" i="1" s="1"/>
  <c r="N30" i="50"/>
  <c r="O14" i="1" s="1"/>
  <c r="M30" i="50"/>
  <c r="N14" i="1" s="1"/>
  <c r="L30" i="50"/>
  <c r="M14" i="1" s="1"/>
  <c r="J30" i="50"/>
  <c r="J14" i="1"/>
  <c r="I30" i="50"/>
  <c r="I14" i="1"/>
  <c r="H30" i="50"/>
  <c r="G30" i="50"/>
  <c r="G14" i="1" s="1"/>
  <c r="E30" i="50"/>
  <c r="E14" i="1"/>
  <c r="D30" i="50"/>
  <c r="C14" i="1"/>
  <c r="F28" i="50"/>
  <c r="F27" i="50"/>
  <c r="F26" i="50"/>
  <c r="F25" i="50"/>
  <c r="F30" i="50" s="1"/>
  <c r="F24" i="50"/>
  <c r="F23" i="50"/>
  <c r="F22" i="50"/>
  <c r="F21" i="50"/>
  <c r="F20" i="50"/>
  <c r="F19" i="50"/>
  <c r="F18" i="50"/>
  <c r="S30" i="49"/>
  <c r="V27" i="1" s="1"/>
  <c r="O30" i="49"/>
  <c r="Q27" i="1"/>
  <c r="N30" i="49"/>
  <c r="O27" i="1" s="1"/>
  <c r="M30" i="49"/>
  <c r="N27" i="1" s="1"/>
  <c r="L30" i="49"/>
  <c r="M27" i="1" s="1"/>
  <c r="K30" i="49"/>
  <c r="K27" i="1" s="1"/>
  <c r="J30" i="49"/>
  <c r="J27" i="1" s="1"/>
  <c r="I30" i="49"/>
  <c r="I27" i="1" s="1"/>
  <c r="H30" i="49"/>
  <c r="H27" i="1"/>
  <c r="G30" i="49"/>
  <c r="G27" i="1" s="1"/>
  <c r="P30" i="49"/>
  <c r="R27" i="1" s="1"/>
  <c r="E30" i="49"/>
  <c r="E27" i="1"/>
  <c r="D30" i="49"/>
  <c r="D27" i="1"/>
  <c r="C27" i="1"/>
  <c r="F28" i="49"/>
  <c r="F27" i="49"/>
  <c r="F26" i="49"/>
  <c r="F25" i="49"/>
  <c r="F24" i="49"/>
  <c r="F23" i="49"/>
  <c r="F22" i="49"/>
  <c r="F21" i="49"/>
  <c r="F20" i="49"/>
  <c r="F19" i="49"/>
  <c r="F18" i="49"/>
  <c r="S30" i="48"/>
  <c r="V4" i="1"/>
  <c r="O30" i="48"/>
  <c r="Q4" i="1" s="1"/>
  <c r="N30" i="48"/>
  <c r="O4" i="1" s="1"/>
  <c r="M30" i="48"/>
  <c r="N4" i="1" s="1"/>
  <c r="L30" i="48"/>
  <c r="M4" i="1"/>
  <c r="K30" i="48"/>
  <c r="K4" i="1" s="1"/>
  <c r="J30" i="48"/>
  <c r="J4" i="1" s="1"/>
  <c r="I30" i="48"/>
  <c r="I4" i="1"/>
  <c r="H30" i="48"/>
  <c r="H4" i="1"/>
  <c r="G30" i="48"/>
  <c r="G4" i="1" s="1"/>
  <c r="E30" i="48"/>
  <c r="E4" i="1" s="1"/>
  <c r="D30" i="48"/>
  <c r="D4" i="1" s="1"/>
  <c r="C4" i="1"/>
  <c r="F28" i="48"/>
  <c r="F27" i="48"/>
  <c r="F26" i="48"/>
  <c r="F25" i="48"/>
  <c r="F24" i="48"/>
  <c r="F23" i="48"/>
  <c r="F22" i="48"/>
  <c r="F21" i="48"/>
  <c r="F20" i="48"/>
  <c r="F19" i="48"/>
  <c r="F18" i="48"/>
  <c r="R25" i="2"/>
  <c r="R9" i="2"/>
  <c r="R23" i="2"/>
  <c r="H20" i="2"/>
  <c r="H11" i="2"/>
  <c r="K3" i="2"/>
  <c r="O25" i="2"/>
  <c r="H27" i="2"/>
  <c r="L27" i="2"/>
  <c r="H31" i="2"/>
  <c r="J31" i="2"/>
  <c r="H15" i="2"/>
  <c r="L23" i="2"/>
  <c r="H17" i="2"/>
  <c r="J17" i="2"/>
  <c r="F17" i="2" s="1"/>
  <c r="N14" i="2"/>
  <c r="J29" i="2"/>
  <c r="G4" i="2"/>
  <c r="E31" i="2"/>
  <c r="C15" i="2"/>
  <c r="C23" i="2"/>
  <c r="C8" i="2"/>
  <c r="C5" i="1"/>
  <c r="C23" i="1"/>
  <c r="C6" i="1"/>
  <c r="C7" i="1"/>
  <c r="C25" i="1"/>
  <c r="C11" i="1"/>
  <c r="C24" i="1"/>
  <c r="C8" i="1"/>
  <c r="C28" i="1"/>
  <c r="C29" i="1"/>
  <c r="C13" i="1"/>
  <c r="C19" i="1"/>
  <c r="C30" i="1"/>
  <c r="S30" i="44"/>
  <c r="V5" i="1"/>
  <c r="S30" i="41"/>
  <c r="V23" i="1" s="1"/>
  <c r="S30" i="32"/>
  <c r="V18" i="1" s="1"/>
  <c r="S30" i="8"/>
  <c r="V9" i="1" s="1"/>
  <c r="S30" i="40"/>
  <c r="V6" i="1" s="1"/>
  <c r="S30" i="11"/>
  <c r="V16" i="1" s="1"/>
  <c r="S30" i="20"/>
  <c r="V7" i="1"/>
  <c r="S30" i="35"/>
  <c r="V25" i="1"/>
  <c r="S30" i="6"/>
  <c r="V10" i="1"/>
  <c r="S30" i="36"/>
  <c r="V21" i="1" s="1"/>
  <c r="S30" i="43"/>
  <c r="V20" i="1" s="1"/>
  <c r="S30" i="18"/>
  <c r="V11" i="1" s="1"/>
  <c r="S30" i="30"/>
  <c r="V24" i="1"/>
  <c r="S30" i="5"/>
  <c r="V8" i="1" s="1"/>
  <c r="S30" i="45"/>
  <c r="V28" i="1"/>
  <c r="S30" i="12"/>
  <c r="V3" i="1" s="1"/>
  <c r="S30" i="22"/>
  <c r="V29" i="1" s="1"/>
  <c r="S30" i="31"/>
  <c r="V13" i="1" s="1"/>
  <c r="S30" i="21"/>
  <c r="V17" i="1"/>
  <c r="S30" i="42"/>
  <c r="V19" i="1"/>
  <c r="S30" i="34"/>
  <c r="V26" i="1"/>
  <c r="S30" i="15"/>
  <c r="V30" i="1" s="1"/>
  <c r="S30" i="39"/>
  <c r="V2" i="1" s="1"/>
  <c r="D30" i="44"/>
  <c r="D5" i="1" s="1"/>
  <c r="E30" i="44"/>
  <c r="E5" i="1"/>
  <c r="G30" i="44"/>
  <c r="Q30" i="44" s="1"/>
  <c r="S5" i="1" s="1"/>
  <c r="H30" i="44"/>
  <c r="H5" i="1"/>
  <c r="I30" i="44"/>
  <c r="I5" i="1"/>
  <c r="J30" i="44"/>
  <c r="J5" i="1"/>
  <c r="K30" i="44"/>
  <c r="K5" i="1" s="1"/>
  <c r="L30" i="44"/>
  <c r="M5" i="1" s="1"/>
  <c r="M30" i="44"/>
  <c r="N5" i="1"/>
  <c r="N30" i="44"/>
  <c r="O5" i="1" s="1"/>
  <c r="O30" i="44"/>
  <c r="Q5" i="1" s="1"/>
  <c r="D30" i="41"/>
  <c r="E30" i="41"/>
  <c r="E23" i="1" s="1"/>
  <c r="G30" i="41"/>
  <c r="G23" i="1" s="1"/>
  <c r="H30" i="41"/>
  <c r="H23" i="1" s="1"/>
  <c r="I30" i="41"/>
  <c r="I23" i="1"/>
  <c r="J30" i="41"/>
  <c r="J23" i="1" s="1"/>
  <c r="R30" i="41"/>
  <c r="T23" i="1"/>
  <c r="K30" i="41"/>
  <c r="K23" i="1" s="1"/>
  <c r="L30" i="41"/>
  <c r="M23" i="1" s="1"/>
  <c r="M30" i="41"/>
  <c r="N23" i="1" s="1"/>
  <c r="N30" i="41"/>
  <c r="O23" i="1" s="1"/>
  <c r="O30" i="41"/>
  <c r="Q23" i="1"/>
  <c r="D30" i="32"/>
  <c r="D18" i="1" s="1"/>
  <c r="E30" i="32"/>
  <c r="E18" i="1"/>
  <c r="G30" i="32"/>
  <c r="G18" i="1"/>
  <c r="H30" i="32"/>
  <c r="H18" i="1"/>
  <c r="I30" i="32"/>
  <c r="I18" i="1"/>
  <c r="J30" i="32"/>
  <c r="J18" i="1"/>
  <c r="K30" i="32"/>
  <c r="K18" i="1" s="1"/>
  <c r="L30" i="32"/>
  <c r="M18" i="1"/>
  <c r="M30" i="32"/>
  <c r="N18" i="1"/>
  <c r="N30" i="32"/>
  <c r="O18" i="1" s="1"/>
  <c r="O30" i="32"/>
  <c r="Q18" i="1" s="1"/>
  <c r="D30" i="8"/>
  <c r="E30" i="8"/>
  <c r="E9" i="1"/>
  <c r="G30" i="8"/>
  <c r="G9" i="1" s="1"/>
  <c r="H30" i="8"/>
  <c r="H9" i="1"/>
  <c r="I30" i="8"/>
  <c r="I9" i="1"/>
  <c r="J30" i="8"/>
  <c r="J9" i="1"/>
  <c r="K30" i="8"/>
  <c r="K9" i="1" s="1"/>
  <c r="L30" i="8"/>
  <c r="M9" i="1"/>
  <c r="M30" i="8"/>
  <c r="N9" i="1"/>
  <c r="N30" i="8"/>
  <c r="O9" i="1" s="1"/>
  <c r="O30" i="8"/>
  <c r="Q9" i="1"/>
  <c r="D30" i="40"/>
  <c r="D6" i="1" s="1"/>
  <c r="E30" i="40"/>
  <c r="E6" i="1"/>
  <c r="G30" i="40"/>
  <c r="G6" i="1"/>
  <c r="H30" i="40"/>
  <c r="I30" i="40"/>
  <c r="I6" i="1"/>
  <c r="H6" i="1"/>
  <c r="J6" i="1"/>
  <c r="J30" i="40"/>
  <c r="K30" i="40"/>
  <c r="K6" i="1" s="1"/>
  <c r="L30" i="40"/>
  <c r="M6" i="1"/>
  <c r="M30" i="40"/>
  <c r="N6" i="1" s="1"/>
  <c r="O30" i="40"/>
  <c r="Q6" i="1"/>
  <c r="D30" i="11"/>
  <c r="P30" i="11" s="1"/>
  <c r="R16" i="1" s="1"/>
  <c r="E30" i="11"/>
  <c r="E16" i="1"/>
  <c r="G30" i="11"/>
  <c r="Q30" i="11"/>
  <c r="S16" i="1" s="1"/>
  <c r="H30" i="11"/>
  <c r="H16" i="1" s="1"/>
  <c r="I30" i="11"/>
  <c r="I16" i="1"/>
  <c r="J30" i="11"/>
  <c r="J16" i="1" s="1"/>
  <c r="K30" i="11"/>
  <c r="K16" i="1" s="1"/>
  <c r="L30" i="11"/>
  <c r="M16" i="1"/>
  <c r="M30" i="11"/>
  <c r="N16" i="1" s="1"/>
  <c r="N30" i="11"/>
  <c r="O16" i="1" s="1"/>
  <c r="O30" i="11"/>
  <c r="Q16" i="1"/>
  <c r="D30" i="20"/>
  <c r="D7" i="1" s="1"/>
  <c r="E30" i="20"/>
  <c r="E7" i="1" s="1"/>
  <c r="G30" i="20"/>
  <c r="G7" i="1" s="1"/>
  <c r="H7" i="1"/>
  <c r="I7" i="1"/>
  <c r="J7" i="1"/>
  <c r="H30" i="20"/>
  <c r="I30" i="20"/>
  <c r="J30" i="20"/>
  <c r="L30" i="20"/>
  <c r="M7" i="1"/>
  <c r="M30" i="20"/>
  <c r="N7" i="1"/>
  <c r="O30" i="20"/>
  <c r="Q7" i="1"/>
  <c r="D30" i="35"/>
  <c r="D25" i="1" s="1"/>
  <c r="E30" i="35"/>
  <c r="E25" i="1" s="1"/>
  <c r="G30" i="35"/>
  <c r="G25" i="1" s="1"/>
  <c r="H30" i="35"/>
  <c r="H25" i="1"/>
  <c r="I25" i="1"/>
  <c r="J25" i="1"/>
  <c r="I30" i="35"/>
  <c r="J30" i="35"/>
  <c r="K30" i="35"/>
  <c r="K25" i="1" s="1"/>
  <c r="L30" i="35"/>
  <c r="M25" i="1" s="1"/>
  <c r="M30" i="35"/>
  <c r="N25" i="1" s="1"/>
  <c r="N30" i="35"/>
  <c r="O25" i="1" s="1"/>
  <c r="O30" i="35"/>
  <c r="Q25" i="1" s="1"/>
  <c r="D30" i="6"/>
  <c r="E30" i="6"/>
  <c r="E10" i="1" s="1"/>
  <c r="G30" i="6"/>
  <c r="G10" i="1" s="1"/>
  <c r="H30" i="6"/>
  <c r="H10" i="1" s="1"/>
  <c r="I30" i="6"/>
  <c r="I10" i="1" s="1"/>
  <c r="J30" i="6"/>
  <c r="J10" i="1"/>
  <c r="K30" i="6"/>
  <c r="K10" i="1" s="1"/>
  <c r="L30" i="6"/>
  <c r="M10" i="1" s="1"/>
  <c r="M30" i="6"/>
  <c r="N10" i="1"/>
  <c r="N30" i="6"/>
  <c r="O10" i="1" s="1"/>
  <c r="O30" i="6"/>
  <c r="Q10" i="1" s="1"/>
  <c r="D30" i="36"/>
  <c r="D21" i="1" s="1"/>
  <c r="E30" i="36"/>
  <c r="E21" i="1"/>
  <c r="G30" i="36"/>
  <c r="G21" i="1"/>
  <c r="H21" i="1"/>
  <c r="I21" i="1"/>
  <c r="J21" i="1"/>
  <c r="H30" i="36"/>
  <c r="I30" i="36"/>
  <c r="P30" i="36"/>
  <c r="R21" i="1" s="1"/>
  <c r="J30" i="36"/>
  <c r="K30" i="36"/>
  <c r="K21" i="1" s="1"/>
  <c r="L30" i="36"/>
  <c r="M21" i="1"/>
  <c r="M30" i="36"/>
  <c r="N21" i="1"/>
  <c r="N30" i="36"/>
  <c r="O21" i="1" s="1"/>
  <c r="O30" i="36"/>
  <c r="Q21" i="1"/>
  <c r="D30" i="43"/>
  <c r="D20" i="1" s="1"/>
  <c r="E30" i="43"/>
  <c r="E20" i="1"/>
  <c r="G30" i="43"/>
  <c r="G20" i="1" s="1"/>
  <c r="H30" i="43"/>
  <c r="H20" i="1"/>
  <c r="I20" i="1"/>
  <c r="J20" i="1"/>
  <c r="I30" i="43"/>
  <c r="J30" i="43"/>
  <c r="K30" i="43"/>
  <c r="K20" i="1" s="1"/>
  <c r="L30" i="43"/>
  <c r="M20" i="1"/>
  <c r="M30" i="43"/>
  <c r="N20" i="1"/>
  <c r="N30" i="43"/>
  <c r="O20" i="1" s="1"/>
  <c r="O30" i="43"/>
  <c r="Q20" i="1" s="1"/>
  <c r="D30" i="18"/>
  <c r="E30" i="18"/>
  <c r="E11" i="1"/>
  <c r="G30" i="18"/>
  <c r="G11" i="1" s="1"/>
  <c r="H30" i="18"/>
  <c r="H11" i="1"/>
  <c r="I30" i="18"/>
  <c r="I11" i="1"/>
  <c r="J30" i="18"/>
  <c r="J11" i="1"/>
  <c r="K30" i="18"/>
  <c r="K11" i="1" s="1"/>
  <c r="L30" i="18"/>
  <c r="M11" i="1" s="1"/>
  <c r="M30" i="18"/>
  <c r="N11" i="1" s="1"/>
  <c r="N30" i="18"/>
  <c r="O11" i="1" s="1"/>
  <c r="O30" i="18"/>
  <c r="Q11" i="1"/>
  <c r="D30" i="30"/>
  <c r="D24" i="1"/>
  <c r="E30" i="30"/>
  <c r="E24" i="1"/>
  <c r="G30" i="30"/>
  <c r="G24" i="1"/>
  <c r="H30" i="30"/>
  <c r="H24" i="1"/>
  <c r="I30" i="30"/>
  <c r="I24" i="1"/>
  <c r="J30" i="30"/>
  <c r="J24" i="1"/>
  <c r="K30" i="30"/>
  <c r="K24" i="1" s="1"/>
  <c r="L30" i="30"/>
  <c r="M24" i="1" s="1"/>
  <c r="M30" i="30"/>
  <c r="N24" i="1"/>
  <c r="N30" i="30"/>
  <c r="O24" i="1" s="1"/>
  <c r="O30" i="30"/>
  <c r="Q24" i="1" s="1"/>
  <c r="D30" i="5"/>
  <c r="D8" i="1" s="1"/>
  <c r="E30" i="5"/>
  <c r="E8" i="1" s="1"/>
  <c r="G30" i="5"/>
  <c r="G8" i="1" s="1"/>
  <c r="H30" i="5"/>
  <c r="I30" i="5"/>
  <c r="I8" i="1"/>
  <c r="H8" i="1"/>
  <c r="J8" i="1"/>
  <c r="J30" i="5"/>
  <c r="K30" i="5"/>
  <c r="K8" i="1" s="1"/>
  <c r="L30" i="5"/>
  <c r="M8" i="1" s="1"/>
  <c r="M30" i="5"/>
  <c r="N30" i="5"/>
  <c r="O8" i="1" s="1"/>
  <c r="O30" i="5"/>
  <c r="Q8" i="1"/>
  <c r="D30" i="45"/>
  <c r="R30" i="45" s="1"/>
  <c r="T28" i="1" s="1"/>
  <c r="E30" i="45"/>
  <c r="E28" i="1"/>
  <c r="G30" i="45"/>
  <c r="G28" i="1"/>
  <c r="H30" i="45"/>
  <c r="H28" i="1"/>
  <c r="I30" i="45"/>
  <c r="I28" i="1"/>
  <c r="J30" i="45"/>
  <c r="J28" i="1" s="1"/>
  <c r="K30" i="45"/>
  <c r="K28" i="1" s="1"/>
  <c r="L30" i="45"/>
  <c r="M28" i="1"/>
  <c r="M30" i="45"/>
  <c r="N28" i="1"/>
  <c r="N30" i="45"/>
  <c r="O28" i="1" s="1"/>
  <c r="O30" i="45"/>
  <c r="Q28" i="1"/>
  <c r="D30" i="12"/>
  <c r="D3" i="1" s="1"/>
  <c r="E30" i="12"/>
  <c r="E3" i="1" s="1"/>
  <c r="G30" i="12"/>
  <c r="G3" i="1" s="1"/>
  <c r="H30" i="12"/>
  <c r="I30" i="12"/>
  <c r="I3" i="1"/>
  <c r="J30" i="12"/>
  <c r="J3" i="1"/>
  <c r="K30" i="12"/>
  <c r="K3" i="1" s="1"/>
  <c r="L30" i="12"/>
  <c r="M3" i="1"/>
  <c r="M30" i="12"/>
  <c r="N3" i="1" s="1"/>
  <c r="N30" i="12"/>
  <c r="O3" i="1" s="1"/>
  <c r="O30" i="12"/>
  <c r="Q3" i="1"/>
  <c r="D30" i="22"/>
  <c r="P30" i="22"/>
  <c r="R29" i="1" s="1"/>
  <c r="E30" i="22"/>
  <c r="E29" i="1"/>
  <c r="G30" i="22"/>
  <c r="G29" i="1"/>
  <c r="H30" i="22"/>
  <c r="H29" i="1"/>
  <c r="I29" i="1"/>
  <c r="I30" i="22"/>
  <c r="J30" i="22"/>
  <c r="J29" i="1" s="1"/>
  <c r="K30" i="22"/>
  <c r="K29" i="1" s="1"/>
  <c r="L30" i="22"/>
  <c r="M29" i="1"/>
  <c r="M30" i="22"/>
  <c r="N29" i="1"/>
  <c r="N30" i="22"/>
  <c r="O29" i="1" s="1"/>
  <c r="O30" i="22"/>
  <c r="Q29" i="1"/>
  <c r="D30" i="31"/>
  <c r="D13" i="1" s="1"/>
  <c r="E30" i="31"/>
  <c r="E13" i="1"/>
  <c r="G30" i="31"/>
  <c r="G13" i="1"/>
  <c r="H30" i="31"/>
  <c r="I30" i="31"/>
  <c r="J30" i="31"/>
  <c r="J13" i="1"/>
  <c r="K30" i="31"/>
  <c r="K13" i="1" s="1"/>
  <c r="L30" i="31"/>
  <c r="M30" i="31"/>
  <c r="N13" i="1" s="1"/>
  <c r="N30" i="31"/>
  <c r="O13" i="1" s="1"/>
  <c r="O30" i="31"/>
  <c r="Q13" i="1"/>
  <c r="D30" i="21"/>
  <c r="E30" i="21"/>
  <c r="E17" i="1" s="1"/>
  <c r="G30" i="21"/>
  <c r="G17" i="1" s="1"/>
  <c r="H30" i="21"/>
  <c r="H17" i="1" s="1"/>
  <c r="I30" i="21"/>
  <c r="I17" i="1" s="1"/>
  <c r="J30" i="21"/>
  <c r="J17" i="1" s="1"/>
  <c r="K30" i="21"/>
  <c r="K17" i="1" s="1"/>
  <c r="L30" i="21"/>
  <c r="M17" i="1"/>
  <c r="M30" i="21"/>
  <c r="Q30" i="21" s="1"/>
  <c r="S17" i="1" s="1"/>
  <c r="N30" i="21"/>
  <c r="O17" i="1" s="1"/>
  <c r="O30" i="21"/>
  <c r="Q17" i="1" s="1"/>
  <c r="D30" i="42"/>
  <c r="E30" i="42"/>
  <c r="E19" i="1" s="1"/>
  <c r="G30" i="42"/>
  <c r="H30" i="42"/>
  <c r="Q30" i="42" s="1"/>
  <c r="H19" i="1"/>
  <c r="I30" i="42"/>
  <c r="I19" i="1" s="1"/>
  <c r="G19" i="1"/>
  <c r="J19" i="1"/>
  <c r="J30" i="42"/>
  <c r="K30" i="42"/>
  <c r="K19" i="1" s="1"/>
  <c r="L30" i="42"/>
  <c r="M19" i="1" s="1"/>
  <c r="M30" i="42"/>
  <c r="N19" i="1"/>
  <c r="N30" i="42"/>
  <c r="O19" i="1" s="1"/>
  <c r="O30" i="42"/>
  <c r="Q19" i="1"/>
  <c r="D30" i="34"/>
  <c r="R30" i="34" s="1"/>
  <c r="T26" i="1" s="1"/>
  <c r="E30" i="34"/>
  <c r="E26" i="1"/>
  <c r="G30" i="34"/>
  <c r="G26" i="1"/>
  <c r="H30" i="34"/>
  <c r="H26" i="1"/>
  <c r="I30" i="34"/>
  <c r="I26" i="1"/>
  <c r="J30" i="34"/>
  <c r="J26" i="1"/>
  <c r="K30" i="34"/>
  <c r="K26" i="1" s="1"/>
  <c r="L30" i="34"/>
  <c r="M26" i="1" s="1"/>
  <c r="M30" i="34"/>
  <c r="N26" i="1" s="1"/>
  <c r="N30" i="34"/>
  <c r="O26" i="1" s="1"/>
  <c r="O30" i="34"/>
  <c r="Q26" i="1"/>
  <c r="D30" i="15"/>
  <c r="E30" i="15"/>
  <c r="E30" i="1" s="1"/>
  <c r="G30" i="15"/>
  <c r="G30" i="1"/>
  <c r="H30" i="1"/>
  <c r="I30" i="1"/>
  <c r="H30" i="15"/>
  <c r="I30" i="15"/>
  <c r="J30" i="15"/>
  <c r="J30" i="1" s="1"/>
  <c r="K30" i="15"/>
  <c r="K30" i="1" s="1"/>
  <c r="L30" i="15"/>
  <c r="M30" i="1" s="1"/>
  <c r="M30" i="15"/>
  <c r="N30" i="1" s="1"/>
  <c r="N30" i="15"/>
  <c r="O30" i="1" s="1"/>
  <c r="O30" i="15"/>
  <c r="Q30" i="1"/>
  <c r="J44" i="1"/>
  <c r="D30" i="39"/>
  <c r="E30" i="39"/>
  <c r="E2" i="1"/>
  <c r="G30" i="39"/>
  <c r="G2" i="1"/>
  <c r="H30" i="39"/>
  <c r="H2" i="1"/>
  <c r="I30" i="39"/>
  <c r="I2" i="1"/>
  <c r="J30" i="39"/>
  <c r="J2" i="1"/>
  <c r="K30" i="39"/>
  <c r="K2" i="1" s="1"/>
  <c r="L30" i="39"/>
  <c r="M2" i="1" s="1"/>
  <c r="M30" i="39"/>
  <c r="N2" i="1"/>
  <c r="N30" i="39"/>
  <c r="O2" i="1" s="1"/>
  <c r="O30" i="39"/>
  <c r="Q2" i="1" s="1"/>
  <c r="F14" i="3"/>
  <c r="F17" i="3"/>
  <c r="F18" i="39"/>
  <c r="F19" i="39"/>
  <c r="F20" i="39"/>
  <c r="F21" i="39"/>
  <c r="F22" i="39"/>
  <c r="F23" i="39"/>
  <c r="F24" i="39"/>
  <c r="F30" i="39" s="1"/>
  <c r="F25" i="39"/>
  <c r="F26" i="39"/>
  <c r="F27" i="39"/>
  <c r="F28" i="39"/>
  <c r="F18" i="15"/>
  <c r="F19" i="15"/>
  <c r="F20" i="15"/>
  <c r="F21" i="15"/>
  <c r="F22" i="15"/>
  <c r="F23" i="15"/>
  <c r="F24" i="15"/>
  <c r="F30" i="15" s="1"/>
  <c r="F25" i="15"/>
  <c r="F26" i="15"/>
  <c r="F27" i="15"/>
  <c r="F28" i="15"/>
  <c r="F18" i="34"/>
  <c r="F19" i="34"/>
  <c r="F20" i="34"/>
  <c r="F21" i="34"/>
  <c r="F22" i="34"/>
  <c r="F23" i="34"/>
  <c r="F24" i="34"/>
  <c r="F30" i="34" s="1"/>
  <c r="F25" i="34"/>
  <c r="F26" i="34"/>
  <c r="F27" i="34"/>
  <c r="F28" i="34"/>
  <c r="F18" i="42"/>
  <c r="F19" i="42"/>
  <c r="F20" i="42"/>
  <c r="F21" i="42"/>
  <c r="F22" i="42"/>
  <c r="F23" i="42"/>
  <c r="F24" i="42"/>
  <c r="F25" i="42"/>
  <c r="F30" i="42" s="1"/>
  <c r="F26" i="42"/>
  <c r="F27" i="42"/>
  <c r="F28" i="42"/>
  <c r="F18" i="21"/>
  <c r="F19" i="21"/>
  <c r="F30" i="21" s="1"/>
  <c r="F20" i="21"/>
  <c r="F21" i="21"/>
  <c r="F22" i="21"/>
  <c r="F23" i="21"/>
  <c r="F24" i="21"/>
  <c r="F25" i="21"/>
  <c r="F26" i="21"/>
  <c r="F27" i="21"/>
  <c r="F28" i="21"/>
  <c r="F18" i="31"/>
  <c r="F19" i="31"/>
  <c r="F30" i="31" s="1"/>
  <c r="F20" i="31"/>
  <c r="F21" i="31"/>
  <c r="F22" i="31"/>
  <c r="F23" i="31"/>
  <c r="F24" i="31"/>
  <c r="F25" i="31"/>
  <c r="F26" i="31"/>
  <c r="F27" i="31"/>
  <c r="F28" i="31"/>
  <c r="F18" i="22"/>
  <c r="F19" i="22"/>
  <c r="F30" i="22" s="1"/>
  <c r="F20" i="22"/>
  <c r="F21" i="22"/>
  <c r="F22" i="22"/>
  <c r="F23" i="22"/>
  <c r="F24" i="22"/>
  <c r="F25" i="22"/>
  <c r="F26" i="22"/>
  <c r="F27" i="22"/>
  <c r="F28" i="22"/>
  <c r="F10" i="3"/>
  <c r="F18" i="12"/>
  <c r="F19" i="12"/>
  <c r="F20" i="12"/>
  <c r="F21" i="12"/>
  <c r="F22" i="12"/>
  <c r="F23" i="12"/>
  <c r="F24" i="12"/>
  <c r="F25" i="12"/>
  <c r="F26" i="12"/>
  <c r="F30" i="12" s="1"/>
  <c r="F27" i="12"/>
  <c r="F28" i="12"/>
  <c r="F18" i="45"/>
  <c r="F19" i="45"/>
  <c r="F20" i="45"/>
  <c r="F21" i="45"/>
  <c r="F22" i="45"/>
  <c r="F23" i="45"/>
  <c r="F24" i="45"/>
  <c r="F25" i="45"/>
  <c r="F26" i="45"/>
  <c r="F27" i="45"/>
  <c r="F30" i="45" s="1"/>
  <c r="F28" i="45"/>
  <c r="F7" i="3"/>
  <c r="F8" i="3"/>
  <c r="F18" i="5"/>
  <c r="F19" i="5"/>
  <c r="F20" i="5"/>
  <c r="F21" i="5"/>
  <c r="F22" i="5"/>
  <c r="F23" i="5"/>
  <c r="F24" i="5"/>
  <c r="F25" i="5"/>
  <c r="F30" i="5" s="1"/>
  <c r="F26" i="5"/>
  <c r="F27" i="5"/>
  <c r="F28" i="5"/>
  <c r="F18" i="30"/>
  <c r="F19" i="30"/>
  <c r="F20" i="30"/>
  <c r="F21" i="30"/>
  <c r="F22" i="30"/>
  <c r="F23" i="30"/>
  <c r="F24" i="30"/>
  <c r="F30" i="30" s="1"/>
  <c r="F25" i="30"/>
  <c r="F26" i="30"/>
  <c r="F27" i="30"/>
  <c r="F28" i="30"/>
  <c r="F18" i="18"/>
  <c r="F19" i="18"/>
  <c r="F20" i="18"/>
  <c r="F21" i="18"/>
  <c r="F22" i="18"/>
  <c r="F23" i="18"/>
  <c r="F24" i="18"/>
  <c r="F25" i="18"/>
  <c r="F26" i="18"/>
  <c r="F30" i="18" s="1"/>
  <c r="F27" i="18"/>
  <c r="F28" i="18"/>
  <c r="F16" i="3"/>
  <c r="F18" i="43"/>
  <c r="F19" i="43"/>
  <c r="F20" i="43"/>
  <c r="F21" i="43"/>
  <c r="F22" i="43"/>
  <c r="F23" i="43"/>
  <c r="F24" i="43"/>
  <c r="F25" i="43"/>
  <c r="F30" i="43" s="1"/>
  <c r="F26" i="43"/>
  <c r="F27" i="43"/>
  <c r="F28" i="43"/>
  <c r="F18" i="36"/>
  <c r="F19" i="36"/>
  <c r="F20" i="36"/>
  <c r="F21" i="36"/>
  <c r="F22" i="36"/>
  <c r="F23" i="36"/>
  <c r="F24" i="36"/>
  <c r="F25" i="36"/>
  <c r="F30" i="36" s="1"/>
  <c r="F26" i="36"/>
  <c r="F27" i="36"/>
  <c r="F28" i="36"/>
  <c r="F18" i="6"/>
  <c r="F19" i="6"/>
  <c r="F20" i="6"/>
  <c r="F21" i="6"/>
  <c r="F22" i="6"/>
  <c r="F23" i="6"/>
  <c r="F24" i="6"/>
  <c r="F25" i="6"/>
  <c r="F26" i="6"/>
  <c r="F27" i="6"/>
  <c r="F28" i="6"/>
  <c r="F5" i="3"/>
  <c r="F18" i="35"/>
  <c r="F19" i="35"/>
  <c r="F20" i="35"/>
  <c r="F21" i="35"/>
  <c r="F22" i="35"/>
  <c r="F23" i="35"/>
  <c r="F24" i="35"/>
  <c r="F25" i="35"/>
  <c r="F26" i="35"/>
  <c r="F27" i="35"/>
  <c r="F30" i="35" s="1"/>
  <c r="F28" i="35"/>
  <c r="F18" i="20"/>
  <c r="F30" i="20" s="1"/>
  <c r="F19" i="20"/>
  <c r="F20" i="20"/>
  <c r="F21" i="20"/>
  <c r="F22" i="20"/>
  <c r="F23" i="20"/>
  <c r="F24" i="20"/>
  <c r="F25" i="20"/>
  <c r="F26" i="20"/>
  <c r="F27" i="20"/>
  <c r="F28" i="20"/>
  <c r="F3" i="3"/>
  <c r="F11" i="3"/>
  <c r="F18" i="11"/>
  <c r="F19" i="11"/>
  <c r="F20" i="11"/>
  <c r="F21" i="11"/>
  <c r="F22" i="11"/>
  <c r="F23" i="11"/>
  <c r="F24" i="11"/>
  <c r="F25" i="11"/>
  <c r="F26" i="11"/>
  <c r="F30" i="11" s="1"/>
  <c r="F27" i="11"/>
  <c r="F28" i="11"/>
  <c r="F18" i="40"/>
  <c r="F30" i="40" s="1"/>
  <c r="F19" i="40"/>
  <c r="F20" i="40"/>
  <c r="F21" i="40"/>
  <c r="F22" i="40"/>
  <c r="F23" i="40"/>
  <c r="F24" i="40"/>
  <c r="F25" i="40"/>
  <c r="F26" i="40"/>
  <c r="F27" i="40"/>
  <c r="F28" i="40"/>
  <c r="F18" i="8"/>
  <c r="F30" i="8" s="1"/>
  <c r="F19" i="8"/>
  <c r="F20" i="8"/>
  <c r="F21" i="8"/>
  <c r="F22" i="8"/>
  <c r="F23" i="8"/>
  <c r="F24" i="8"/>
  <c r="F25" i="8"/>
  <c r="F26" i="8"/>
  <c r="F27" i="8"/>
  <c r="F28" i="8"/>
  <c r="F18" i="32"/>
  <c r="F30" i="32" s="1"/>
  <c r="F19" i="32"/>
  <c r="F20" i="32"/>
  <c r="F21" i="32"/>
  <c r="F22" i="32"/>
  <c r="F23" i="32"/>
  <c r="F24" i="32"/>
  <c r="F25" i="32"/>
  <c r="F26" i="32"/>
  <c r="F27" i="32"/>
  <c r="F28" i="32"/>
  <c r="F18" i="41"/>
  <c r="F30" i="41" s="1"/>
  <c r="F19" i="41"/>
  <c r="F20" i="41"/>
  <c r="F21" i="41"/>
  <c r="F22" i="41"/>
  <c r="F23" i="41"/>
  <c r="F24" i="41"/>
  <c r="F25" i="41"/>
  <c r="F26" i="41"/>
  <c r="F27" i="41"/>
  <c r="F28" i="41"/>
  <c r="F18" i="44"/>
  <c r="F30" i="44" s="1"/>
  <c r="F19" i="44"/>
  <c r="F20" i="44"/>
  <c r="F21" i="44"/>
  <c r="F22" i="44"/>
  <c r="F23" i="44"/>
  <c r="F24" i="44"/>
  <c r="F25" i="44"/>
  <c r="F26" i="44"/>
  <c r="F27" i="44"/>
  <c r="F28" i="44"/>
  <c r="C2" i="3"/>
  <c r="D2" i="3"/>
  <c r="G2" i="3"/>
  <c r="H2" i="3"/>
  <c r="I2" i="3"/>
  <c r="J2" i="3"/>
  <c r="K2" i="3"/>
  <c r="L2" i="3"/>
  <c r="M2" i="3"/>
  <c r="N2" i="3"/>
  <c r="O2" i="3"/>
  <c r="D14" i="3"/>
  <c r="E14" i="3"/>
  <c r="R14" i="3" s="1"/>
  <c r="G14" i="3"/>
  <c r="H14" i="3"/>
  <c r="I14" i="3"/>
  <c r="J14" i="3"/>
  <c r="K14" i="3"/>
  <c r="L14" i="3"/>
  <c r="M14" i="3"/>
  <c r="N14" i="3"/>
  <c r="O14" i="3"/>
  <c r="C14" i="3"/>
  <c r="D16" i="3"/>
  <c r="P16" i="3" s="1"/>
  <c r="E16" i="3"/>
  <c r="G16" i="3"/>
  <c r="H16" i="3"/>
  <c r="I16" i="3"/>
  <c r="J16" i="3"/>
  <c r="K16" i="3"/>
  <c r="L16" i="3"/>
  <c r="M16" i="3"/>
  <c r="N16" i="3"/>
  <c r="O16" i="3"/>
  <c r="C16" i="3"/>
  <c r="O4" i="3"/>
  <c r="M4" i="3"/>
  <c r="D4" i="3"/>
  <c r="C4" i="3"/>
  <c r="M13" i="1"/>
  <c r="C3" i="3"/>
  <c r="D3" i="3"/>
  <c r="G3" i="3"/>
  <c r="H3" i="3"/>
  <c r="I3" i="3"/>
  <c r="J3" i="3"/>
  <c r="K3" i="3"/>
  <c r="L3" i="3"/>
  <c r="M3" i="3"/>
  <c r="N3" i="3"/>
  <c r="O3" i="3"/>
  <c r="G4" i="3"/>
  <c r="H4" i="3"/>
  <c r="I4" i="3"/>
  <c r="J4" i="3"/>
  <c r="K4" i="3"/>
  <c r="L4" i="3"/>
  <c r="N4" i="3"/>
  <c r="C5" i="3"/>
  <c r="D5" i="3"/>
  <c r="G5" i="3"/>
  <c r="H5" i="3"/>
  <c r="I5" i="3"/>
  <c r="J5" i="3"/>
  <c r="K5" i="3"/>
  <c r="L5" i="3"/>
  <c r="M5" i="3"/>
  <c r="N5" i="3"/>
  <c r="O5" i="3"/>
  <c r="C6" i="3"/>
  <c r="D6" i="3"/>
  <c r="G6" i="3"/>
  <c r="H6" i="3"/>
  <c r="I6" i="3"/>
  <c r="J6" i="3"/>
  <c r="K6" i="3"/>
  <c r="L6" i="3"/>
  <c r="M6" i="3"/>
  <c r="N6" i="3"/>
  <c r="O6" i="3"/>
  <c r="C7" i="3"/>
  <c r="D7" i="3"/>
  <c r="G7" i="3"/>
  <c r="H7" i="3"/>
  <c r="I7" i="3"/>
  <c r="M7" i="3"/>
  <c r="L7" i="3"/>
  <c r="N7" i="3"/>
  <c r="C8" i="3"/>
  <c r="D8" i="3"/>
  <c r="G8" i="3"/>
  <c r="H8" i="3"/>
  <c r="I8" i="3"/>
  <c r="J8" i="3"/>
  <c r="K8" i="3"/>
  <c r="L8" i="3"/>
  <c r="M8" i="3"/>
  <c r="N8" i="3"/>
  <c r="O8" i="3"/>
  <c r="C9" i="3"/>
  <c r="D9" i="3"/>
  <c r="G9" i="3"/>
  <c r="H9" i="3"/>
  <c r="I9" i="3"/>
  <c r="J9" i="3"/>
  <c r="K9" i="3"/>
  <c r="L9" i="3"/>
  <c r="M9" i="3"/>
  <c r="N9" i="3"/>
  <c r="O9" i="3"/>
  <c r="C10" i="3"/>
  <c r="D10" i="3"/>
  <c r="G10" i="3"/>
  <c r="H10" i="3"/>
  <c r="I10" i="3"/>
  <c r="J10" i="3"/>
  <c r="K10" i="3"/>
  <c r="L10" i="3"/>
  <c r="M10" i="3"/>
  <c r="N10" i="3"/>
  <c r="O10" i="3"/>
  <c r="C11" i="3"/>
  <c r="D11" i="3"/>
  <c r="H11" i="3"/>
  <c r="G11" i="3"/>
  <c r="I11" i="3"/>
  <c r="J11" i="3"/>
  <c r="K11" i="3"/>
  <c r="L11" i="3"/>
  <c r="M11" i="3"/>
  <c r="N11" i="3"/>
  <c r="O11" i="3"/>
  <c r="D12" i="3"/>
  <c r="G12" i="3"/>
  <c r="H12" i="3"/>
  <c r="I12" i="3"/>
  <c r="J12" i="3"/>
  <c r="K12" i="3"/>
  <c r="L12" i="3"/>
  <c r="M12" i="3"/>
  <c r="N12" i="3"/>
  <c r="O12" i="3"/>
  <c r="C13" i="3"/>
  <c r="D13" i="3"/>
  <c r="G13" i="3"/>
  <c r="H13" i="3"/>
  <c r="I13" i="3"/>
  <c r="J13" i="3"/>
  <c r="M13" i="3"/>
  <c r="K13" i="3"/>
  <c r="L13" i="3"/>
  <c r="N13" i="3"/>
  <c r="O13" i="3"/>
  <c r="C17" i="3"/>
  <c r="C18" i="3"/>
  <c r="D17" i="3"/>
  <c r="P17" i="3" s="1"/>
  <c r="E17" i="3"/>
  <c r="R17" i="3" s="1"/>
  <c r="G17" i="3"/>
  <c r="H17" i="3"/>
  <c r="I17" i="3"/>
  <c r="J17" i="3"/>
  <c r="K17" i="3"/>
  <c r="K19" i="3"/>
  <c r="K21" i="3"/>
  <c r="L17" i="3"/>
  <c r="M17" i="3"/>
  <c r="N17" i="3"/>
  <c r="O17" i="3"/>
  <c r="D18" i="3"/>
  <c r="P18" i="3" s="1"/>
  <c r="E18" i="3"/>
  <c r="R18" i="3" s="1"/>
  <c r="G18" i="3"/>
  <c r="M18" i="3"/>
  <c r="H18" i="3"/>
  <c r="I18" i="3"/>
  <c r="J18" i="3"/>
  <c r="K18" i="3"/>
  <c r="L18" i="3"/>
  <c r="N18" i="3"/>
  <c r="O18" i="3"/>
  <c r="C19" i="3"/>
  <c r="D19" i="3"/>
  <c r="P19" i="3" s="1"/>
  <c r="E19" i="3"/>
  <c r="R19" i="3" s="1"/>
  <c r="G19" i="3"/>
  <c r="H19" i="3"/>
  <c r="I19" i="3"/>
  <c r="J19" i="3"/>
  <c r="L19" i="3"/>
  <c r="M19" i="3"/>
  <c r="N19" i="3"/>
  <c r="O19" i="3"/>
  <c r="C20" i="3"/>
  <c r="D20" i="3"/>
  <c r="P20" i="3" s="1"/>
  <c r="G20" i="3"/>
  <c r="E20" i="3"/>
  <c r="R20" i="3" s="1"/>
  <c r="H20" i="3"/>
  <c r="I20" i="3"/>
  <c r="J20" i="3"/>
  <c r="K20" i="3"/>
  <c r="L20" i="3"/>
  <c r="M20" i="3"/>
  <c r="N20" i="3"/>
  <c r="O20" i="3"/>
  <c r="C21" i="3"/>
  <c r="D21" i="3"/>
  <c r="P21" i="3" s="1"/>
  <c r="G21" i="3"/>
  <c r="E21" i="3"/>
  <c r="R21" i="3" s="1"/>
  <c r="H21" i="3"/>
  <c r="M21" i="3"/>
  <c r="I21" i="3"/>
  <c r="J21" i="3"/>
  <c r="L21" i="3"/>
  <c r="N21" i="3"/>
  <c r="O21" i="3"/>
  <c r="H25" i="2"/>
  <c r="O7" i="3"/>
  <c r="I15" i="2"/>
  <c r="G18" i="2"/>
  <c r="F18" i="2" s="1"/>
  <c r="P31" i="15"/>
  <c r="P8" i="2" s="1"/>
  <c r="D9" i="2"/>
  <c r="R31" i="30"/>
  <c r="D8" i="2"/>
  <c r="D20" i="2"/>
  <c r="R30" i="49"/>
  <c r="T27" i="1" s="1"/>
  <c r="R31" i="41"/>
  <c r="D4" i="2"/>
  <c r="Q30" i="22"/>
  <c r="S29" i="1" s="1"/>
  <c r="Q30" i="51"/>
  <c r="S31" i="1" s="1"/>
  <c r="D23" i="1"/>
  <c r="C11" i="2"/>
  <c r="P30" i="15"/>
  <c r="R30" i="1" s="1"/>
  <c r="R31" i="51"/>
  <c r="P31" i="34"/>
  <c r="P13" i="2" s="1"/>
  <c r="Q30" i="15"/>
  <c r="S30" i="1"/>
  <c r="Q30" i="45"/>
  <c r="S28" i="1" s="1"/>
  <c r="D31" i="2"/>
  <c r="D30" i="1"/>
  <c r="Q31" i="15"/>
  <c r="Q8" i="2" s="1"/>
  <c r="R31" i="45"/>
  <c r="R30" i="15"/>
  <c r="T30" i="1"/>
  <c r="R30" i="51"/>
  <c r="T31" i="1"/>
  <c r="P30" i="51"/>
  <c r="R31" i="1" s="1"/>
  <c r="C20" i="1"/>
  <c r="P30" i="34"/>
  <c r="R26" i="1" s="1"/>
  <c r="D18" i="2"/>
  <c r="R30" i="52"/>
  <c r="T15" i="1" s="1"/>
  <c r="H16" i="2"/>
  <c r="G20" i="2"/>
  <c r="F20" i="2" s="1"/>
  <c r="G17" i="2"/>
  <c r="R31" i="36"/>
  <c r="J23" i="2"/>
  <c r="P31" i="36"/>
  <c r="P2" i="2" s="1"/>
  <c r="D2" i="2"/>
  <c r="G25" i="2"/>
  <c r="R30" i="36"/>
  <c r="T21" i="1"/>
  <c r="P31" i="21"/>
  <c r="P18" i="2" s="1"/>
  <c r="I23" i="2"/>
  <c r="I31" i="2"/>
  <c r="F31" i="2" s="1"/>
  <c r="Q30" i="52"/>
  <c r="S15" i="1" s="1"/>
  <c r="H3" i="1"/>
  <c r="P31" i="41"/>
  <c r="P11" i="2" s="1"/>
  <c r="S25" i="1"/>
  <c r="Q30" i="49"/>
  <c r="S27" i="1"/>
  <c r="R31" i="44"/>
  <c r="P31" i="44"/>
  <c r="P20" i="2" s="1"/>
  <c r="D16" i="2"/>
  <c r="I25" i="2"/>
  <c r="D21" i="2"/>
  <c r="P30" i="54"/>
  <c r="P30" i="41"/>
  <c r="R23" i="1"/>
  <c r="R30" i="43"/>
  <c r="T20" i="1" s="1"/>
  <c r="P30" i="43"/>
  <c r="R20" i="1" s="1"/>
  <c r="Q30" i="28"/>
  <c r="S44" i="1" s="1"/>
  <c r="P30" i="12"/>
  <c r="R3" i="1" s="1"/>
  <c r="R30" i="21"/>
  <c r="T17" i="1"/>
  <c r="S19" i="1"/>
  <c r="P30" i="20"/>
  <c r="R7" i="1" s="1"/>
  <c r="H14" i="1"/>
  <c r="R30" i="48"/>
  <c r="T4" i="1" s="1"/>
  <c r="Q30" i="39"/>
  <c r="S2" i="1" s="1"/>
  <c r="P30" i="32"/>
  <c r="R18" i="1"/>
  <c r="D29" i="1"/>
  <c r="D15" i="1"/>
  <c r="D6" i="2"/>
  <c r="D13" i="2"/>
  <c r="R30" i="42"/>
  <c r="T19" i="1" s="1"/>
  <c r="R30" i="22"/>
  <c r="T29" i="1" s="1"/>
  <c r="D17" i="1"/>
  <c r="D26" i="1"/>
  <c r="C26" i="1"/>
  <c r="R30" i="32"/>
  <c r="T18" i="1" s="1"/>
  <c r="D28" i="1"/>
  <c r="P30" i="48"/>
  <c r="R4" i="1" s="1"/>
  <c r="P30" i="45"/>
  <c r="R28" i="1" s="1"/>
  <c r="I13" i="1"/>
  <c r="R30" i="20"/>
  <c r="T7" i="1" s="1"/>
  <c r="G16" i="1"/>
  <c r="F2" i="3"/>
  <c r="D10" i="1"/>
  <c r="D3" i="2"/>
  <c r="R31" i="32"/>
  <c r="D5" i="2"/>
  <c r="R31" i="49"/>
  <c r="Q30" i="20"/>
  <c r="S7" i="1" s="1"/>
  <c r="D2" i="1"/>
  <c r="Q31" i="45"/>
  <c r="Q12" i="2" s="1"/>
  <c r="C12" i="2"/>
  <c r="R30" i="35"/>
  <c r="T25" i="1" s="1"/>
  <c r="P30" i="35"/>
  <c r="R25" i="1" s="1"/>
  <c r="C3" i="1"/>
  <c r="C13" i="2"/>
  <c r="P16" i="2"/>
  <c r="R31" i="53"/>
  <c r="P30" i="21"/>
  <c r="R17" i="1" s="1"/>
  <c r="C18" i="1"/>
  <c r="Q30" i="32"/>
  <c r="S18" i="1" s="1"/>
  <c r="F30" i="28"/>
  <c r="F13" i="3"/>
  <c r="D30" i="2"/>
  <c r="R30" i="28"/>
  <c r="P30" i="28"/>
  <c r="R44" i="1" s="1"/>
  <c r="H44" i="1"/>
  <c r="P31" i="22"/>
  <c r="P7" i="2" s="1"/>
  <c r="R31" i="22"/>
  <c r="D12" i="2"/>
  <c r="P31" i="45"/>
  <c r="P12" i="2"/>
  <c r="F12" i="3"/>
  <c r="F9" i="3"/>
  <c r="P30" i="30"/>
  <c r="R24" i="1"/>
  <c r="R30" i="30"/>
  <c r="T24" i="1"/>
  <c r="Q31" i="11"/>
  <c r="Q31" i="2" s="1"/>
  <c r="R30" i="18"/>
  <c r="T11" i="1" s="1"/>
  <c r="R30" i="39"/>
  <c r="T2" i="1"/>
  <c r="D11" i="1"/>
  <c r="P31" i="42"/>
  <c r="P14" i="2" s="1"/>
  <c r="D14" i="2"/>
  <c r="R31" i="42"/>
  <c r="F6" i="3"/>
  <c r="Q30" i="41"/>
  <c r="S23" i="1"/>
  <c r="C21" i="1"/>
  <c r="Q30" i="36"/>
  <c r="S21" i="1" s="1"/>
  <c r="D24" i="2"/>
  <c r="Q31" i="22"/>
  <c r="Q7" i="2"/>
  <c r="F30" i="53"/>
  <c r="P31" i="40"/>
  <c r="P27" i="2" s="1"/>
  <c r="P31" i="49"/>
  <c r="P5" i="2" s="1"/>
  <c r="Q30" i="30"/>
  <c r="S24" i="1" s="1"/>
  <c r="F4" i="3"/>
  <c r="G5" i="1"/>
  <c r="R31" i="21"/>
  <c r="R31" i="18"/>
  <c r="Q30" i="54"/>
  <c r="R31" i="52"/>
  <c r="P31" i="52"/>
  <c r="P30" i="2" s="1"/>
  <c r="J26" i="2"/>
  <c r="C10" i="2"/>
  <c r="P30" i="53"/>
  <c r="R12" i="1"/>
  <c r="D12" i="1"/>
  <c r="Q30" i="53"/>
  <c r="S12" i="1" s="1"/>
  <c r="D35" i="1"/>
  <c r="R30" i="58"/>
  <c r="T35" i="1"/>
  <c r="Q30" i="58"/>
  <c r="S35" i="1" s="1"/>
  <c r="R30" i="44"/>
  <c r="T5" i="1" s="1"/>
  <c r="R31" i="59"/>
  <c r="R36" i="2" s="1"/>
  <c r="Q31" i="59"/>
  <c r="Q36" i="2" s="1"/>
  <c r="R31" i="35"/>
  <c r="P31" i="35"/>
  <c r="P10" i="2" s="1"/>
  <c r="R31" i="58"/>
  <c r="R35" i="2" s="1"/>
  <c r="Q31" i="30"/>
  <c r="Q9" i="2"/>
  <c r="P30" i="59"/>
  <c r="R36" i="1" s="1"/>
  <c r="F30" i="59"/>
  <c r="F36" i="1" s="1"/>
  <c r="P31" i="59"/>
  <c r="P36" i="2" s="1"/>
  <c r="P30" i="40"/>
  <c r="R6" i="1" s="1"/>
  <c r="Q30" i="40"/>
  <c r="S6" i="1" s="1"/>
  <c r="R30" i="40"/>
  <c r="T6" i="1" s="1"/>
  <c r="D9" i="1"/>
  <c r="P30" i="5"/>
  <c r="R8" i="1" s="1"/>
  <c r="R30" i="5"/>
  <c r="T8" i="1" s="1"/>
  <c r="Q31" i="40"/>
  <c r="Q27" i="2" s="1"/>
  <c r="L19" i="2"/>
  <c r="R31" i="6"/>
  <c r="J19" i="2"/>
  <c r="R31" i="28"/>
  <c r="Q31" i="52"/>
  <c r="Q30" i="2" s="1"/>
  <c r="Q31" i="43"/>
  <c r="Q4" i="2" s="1"/>
  <c r="R31" i="40"/>
  <c r="I27" i="2"/>
  <c r="F27" i="2" s="1"/>
  <c r="F11" i="2"/>
  <c r="F22" i="2"/>
  <c r="P31" i="56"/>
  <c r="P33" i="2" s="1"/>
  <c r="R31" i="39"/>
  <c r="P31" i="54"/>
  <c r="P19" i="2" s="1"/>
  <c r="R31" i="48"/>
  <c r="P31" i="28"/>
  <c r="R31" i="50"/>
  <c r="P31" i="6"/>
  <c r="P21" i="2" s="1"/>
  <c r="E19" i="2"/>
  <c r="P31" i="39"/>
  <c r="P22" i="2" s="1"/>
  <c r="P31" i="50"/>
  <c r="P24" i="2"/>
  <c r="P31" i="48"/>
  <c r="D19" i="2"/>
  <c r="D28" i="2"/>
  <c r="R31" i="54"/>
  <c r="Q31" i="28"/>
  <c r="D22" i="2"/>
  <c r="P31" i="20"/>
  <c r="P29" i="2" s="1"/>
  <c r="N19" i="2"/>
  <c r="F10" i="2"/>
  <c r="R31" i="20"/>
  <c r="M30" i="2"/>
  <c r="Q31" i="53"/>
  <c r="Q16" i="2" s="1"/>
  <c r="Q31" i="56"/>
  <c r="Q33" i="2" s="1"/>
  <c r="Q31" i="21"/>
  <c r="Q18" i="2" s="1"/>
  <c r="R31" i="55"/>
  <c r="R32" i="2" s="1"/>
  <c r="F29" i="2"/>
  <c r="F14" i="2"/>
  <c r="P31" i="12"/>
  <c r="P17" i="2" s="1"/>
  <c r="Q31" i="8"/>
  <c r="Q25" i="2" s="1"/>
  <c r="F4" i="2"/>
  <c r="P31" i="18"/>
  <c r="P15" i="2" s="1"/>
  <c r="R31" i="43"/>
  <c r="P31" i="43"/>
  <c r="P4" i="2" s="1"/>
  <c r="Q31" i="18"/>
  <c r="Q15" i="2" s="1"/>
  <c r="P31" i="8"/>
  <c r="P25" i="2" s="1"/>
  <c r="P31" i="11"/>
  <c r="P31" i="2" s="1"/>
  <c r="D26" i="2"/>
  <c r="R31" i="12"/>
  <c r="D17" i="2"/>
  <c r="R31" i="5"/>
  <c r="D25" i="2"/>
  <c r="Q31" i="5"/>
  <c r="Q23" i="2" s="1"/>
  <c r="P31" i="5"/>
  <c r="P23" i="2"/>
  <c r="C28" i="2"/>
  <c r="C22" i="2"/>
  <c r="Q31" i="54"/>
  <c r="C19" i="2"/>
  <c r="C17" i="1"/>
  <c r="C10" i="1"/>
  <c r="D14" i="1"/>
  <c r="R30" i="50"/>
  <c r="T14" i="1" s="1"/>
  <c r="P30" i="50"/>
  <c r="R14" i="1" s="1"/>
  <c r="P30" i="8"/>
  <c r="R9" i="1" s="1"/>
  <c r="R30" i="8"/>
  <c r="T9" i="1" s="1"/>
  <c r="Q30" i="5"/>
  <c r="S8" i="1" s="1"/>
  <c r="N8" i="1"/>
  <c r="Q30" i="18"/>
  <c r="S11" i="1" s="1"/>
  <c r="P30" i="18"/>
  <c r="R11" i="1" s="1"/>
  <c r="P25" i="1" l="1"/>
  <c r="P13" i="1"/>
  <c r="P24" i="1"/>
  <c r="P12" i="1"/>
  <c r="P35" i="1"/>
  <c r="P23" i="1"/>
  <c r="P11" i="1"/>
  <c r="P8" i="1"/>
  <c r="P31" i="1"/>
  <c r="P19" i="1"/>
  <c r="P7" i="1"/>
  <c r="P41" i="1"/>
  <c r="P29" i="1"/>
  <c r="P17" i="1"/>
  <c r="P5" i="1"/>
  <c r="P39" i="1"/>
  <c r="P27" i="1"/>
  <c r="P15" i="1"/>
  <c r="F18" i="1"/>
  <c r="F44" i="1"/>
  <c r="F24" i="1"/>
  <c r="P31" i="64"/>
  <c r="P11" i="3"/>
  <c r="P30" i="63"/>
  <c r="P31" i="63"/>
  <c r="L23" i="3"/>
  <c r="P30" i="62"/>
  <c r="F30" i="62"/>
  <c r="T3" i="3"/>
  <c r="P31" i="62"/>
  <c r="T6" i="3"/>
  <c r="P9" i="3"/>
  <c r="P8" i="3"/>
  <c r="Q10" i="3"/>
  <c r="Q3" i="3"/>
  <c r="Q19" i="3"/>
  <c r="Q13" i="3"/>
  <c r="Q12" i="3"/>
  <c r="Q11" i="3"/>
  <c r="Q2" i="3"/>
  <c r="Q20" i="3"/>
  <c r="I23" i="3"/>
  <c r="Q17" i="3"/>
  <c r="Q15" i="3"/>
  <c r="Q4" i="3"/>
  <c r="Q16" i="3"/>
  <c r="T5" i="3"/>
  <c r="P13" i="3"/>
  <c r="P5" i="3"/>
  <c r="T4" i="3"/>
  <c r="Q9" i="3"/>
  <c r="Q21" i="3"/>
  <c r="J23" i="3"/>
  <c r="Q6" i="3"/>
  <c r="F3" i="1"/>
  <c r="F26" i="1"/>
  <c r="F25" i="1"/>
  <c r="F10" i="1"/>
  <c r="F9" i="1"/>
  <c r="F32" i="1"/>
  <c r="F2" i="1"/>
  <c r="F17" i="1"/>
  <c r="F20" i="1"/>
  <c r="F23" i="1"/>
  <c r="F34" i="1"/>
  <c r="F15" i="1"/>
  <c r="F5" i="1"/>
  <c r="F27" i="1"/>
  <c r="H39" i="2"/>
  <c r="F2" i="2"/>
  <c r="F5" i="2"/>
  <c r="N39" i="2"/>
  <c r="M39" i="2"/>
  <c r="F13" i="2"/>
  <c r="E39" i="2"/>
  <c r="F16" i="2"/>
  <c r="L39" i="2"/>
  <c r="G39" i="2"/>
  <c r="K39" i="2"/>
  <c r="F23" i="2"/>
  <c r="Q31" i="6"/>
  <c r="Q21" i="2" s="1"/>
  <c r="Q19" i="2"/>
  <c r="F25" i="2"/>
  <c r="R39" i="2"/>
  <c r="Q31" i="39"/>
  <c r="Q22" i="2" s="1"/>
  <c r="D39" i="2"/>
  <c r="C2" i="2"/>
  <c r="Q31" i="20"/>
  <c r="Q29" i="2" s="1"/>
  <c r="C21" i="2"/>
  <c r="C14" i="2"/>
  <c r="C5" i="2"/>
  <c r="Q30" i="60"/>
  <c r="S37" i="1" s="1"/>
  <c r="D37" i="1"/>
  <c r="Q30" i="59"/>
  <c r="S36" i="1" s="1"/>
  <c r="R30" i="59"/>
  <c r="T36" i="1" s="1"/>
  <c r="Q30" i="50"/>
  <c r="S14" i="1" s="1"/>
  <c r="O23" i="3"/>
  <c r="K23" i="3"/>
  <c r="C42" i="1"/>
  <c r="N23" i="3"/>
  <c r="Q30" i="31"/>
  <c r="S13" i="1" s="1"/>
  <c r="Q14" i="3"/>
  <c r="E23" i="3"/>
  <c r="F11" i="1"/>
  <c r="G23" i="3"/>
  <c r="P14" i="3"/>
  <c r="G42" i="1"/>
  <c r="F4" i="1"/>
  <c r="F8" i="2"/>
  <c r="J39" i="2"/>
  <c r="Q42" i="1"/>
  <c r="C39" i="2"/>
  <c r="M42" i="1"/>
  <c r="E42" i="1"/>
  <c r="F28" i="1"/>
  <c r="W42" i="1"/>
  <c r="F8" i="1"/>
  <c r="P4" i="3"/>
  <c r="P12" i="3"/>
  <c r="F20" i="3"/>
  <c r="F30" i="6"/>
  <c r="H13" i="1"/>
  <c r="F13" i="1" s="1"/>
  <c r="F30" i="52"/>
  <c r="F15" i="2"/>
  <c r="O39" i="2"/>
  <c r="I26" i="2"/>
  <c r="F26" i="2" s="1"/>
  <c r="R31" i="31"/>
  <c r="P31" i="31"/>
  <c r="P26" i="2" s="1"/>
  <c r="R31" i="61"/>
  <c r="P31" i="61"/>
  <c r="Q8" i="3"/>
  <c r="F14" i="1"/>
  <c r="O42" i="1"/>
  <c r="Q5" i="3"/>
  <c r="F19" i="2"/>
  <c r="Q30" i="12"/>
  <c r="S3" i="1" s="1"/>
  <c r="C20" i="2"/>
  <c r="M23" i="3"/>
  <c r="R16" i="3"/>
  <c r="R23" i="3" s="1"/>
  <c r="N17" i="1"/>
  <c r="N42" i="1" s="1"/>
  <c r="Q7" i="3"/>
  <c r="P6" i="3"/>
  <c r="P2" i="3"/>
  <c r="F19" i="1"/>
  <c r="R30" i="6"/>
  <c r="T10" i="1" s="1"/>
  <c r="P30" i="6"/>
  <c r="R10" i="1" s="1"/>
  <c r="F6" i="1"/>
  <c r="P30" i="55"/>
  <c r="R32" i="1" s="1"/>
  <c r="D32" i="1"/>
  <c r="R30" i="56"/>
  <c r="T33" i="1" s="1"/>
  <c r="D33" i="1"/>
  <c r="Q30" i="6"/>
  <c r="S10" i="1" s="1"/>
  <c r="Q30" i="48"/>
  <c r="S4" i="1" s="1"/>
  <c r="P30" i="31"/>
  <c r="R13" i="1" s="1"/>
  <c r="P7" i="3"/>
  <c r="C23" i="3"/>
  <c r="P30" i="39"/>
  <c r="R2" i="1" s="1"/>
  <c r="V42" i="1"/>
  <c r="F30" i="48"/>
  <c r="L2" i="1"/>
  <c r="H23" i="3"/>
  <c r="P30" i="44"/>
  <c r="R5" i="1" s="1"/>
  <c r="Q30" i="8"/>
  <c r="S9" i="1" s="1"/>
  <c r="D16" i="1"/>
  <c r="F31" i="1"/>
  <c r="R30" i="53"/>
  <c r="T12" i="1" s="1"/>
  <c r="R30" i="54"/>
  <c r="F33" i="1"/>
  <c r="D34" i="1"/>
  <c r="P30" i="57"/>
  <c r="R34" i="1" s="1"/>
  <c r="R30" i="57"/>
  <c r="T34" i="1" s="1"/>
  <c r="F9" i="2"/>
  <c r="Q18" i="3"/>
  <c r="P3" i="3"/>
  <c r="F21" i="3"/>
  <c r="F19" i="3"/>
  <c r="F30" i="1"/>
  <c r="T2" i="3"/>
  <c r="F18" i="3"/>
  <c r="K42" i="1"/>
  <c r="D23" i="3"/>
  <c r="F16" i="1"/>
  <c r="R30" i="12"/>
  <c r="T3" i="1" s="1"/>
  <c r="F29" i="1"/>
  <c r="F21" i="1"/>
  <c r="F7" i="1"/>
  <c r="R30" i="31"/>
  <c r="T13" i="1" s="1"/>
  <c r="Q30" i="43"/>
  <c r="S20" i="1" s="1"/>
  <c r="C17" i="2"/>
  <c r="P10" i="3"/>
  <c r="F30" i="49"/>
  <c r="Q31" i="32"/>
  <c r="Q3" i="2" s="1"/>
  <c r="P2" i="1"/>
  <c r="Q31" i="48"/>
  <c r="R30" i="11"/>
  <c r="T16" i="1" s="1"/>
  <c r="P30" i="42"/>
  <c r="R19" i="1" s="1"/>
  <c r="Q30" i="55"/>
  <c r="S32" i="1" s="1"/>
  <c r="H12" i="1"/>
  <c r="F12" i="1" s="1"/>
  <c r="D19" i="1"/>
  <c r="J36" i="1"/>
  <c r="J42" i="1" s="1"/>
  <c r="I38" i="1"/>
  <c r="I42" i="1" s="1"/>
  <c r="P30" i="61"/>
  <c r="R38" i="1" s="1"/>
  <c r="Q30" i="57"/>
  <c r="S34" i="1" s="1"/>
  <c r="R30" i="60"/>
  <c r="T37" i="1" s="1"/>
  <c r="F23" i="3" l="1"/>
  <c r="D42" i="1"/>
  <c r="F39" i="2"/>
  <c r="F42" i="1"/>
  <c r="Q23" i="3"/>
  <c r="T24" i="3"/>
  <c r="T25" i="3"/>
  <c r="I43" i="1" s="1"/>
  <c r="T26" i="3"/>
  <c r="K43" i="1" s="1"/>
  <c r="T27" i="3"/>
  <c r="H42" i="1"/>
  <c r="I39" i="2"/>
  <c r="P23" i="3"/>
  <c r="R42" i="1" l="1"/>
  <c r="S42" i="1"/>
  <c r="P39" i="2"/>
  <c r="Q39" i="2"/>
  <c r="N43" i="1"/>
  <c r="G43" i="1"/>
  <c r="E43" i="1" s="1"/>
  <c r="U39" i="1" l="1"/>
  <c r="U40" i="1"/>
  <c r="U41" i="1"/>
  <c r="U3" i="1"/>
  <c r="U5" i="1"/>
  <c r="U4" i="1"/>
  <c r="U12" i="1"/>
  <c r="U32" i="1"/>
  <c r="U6" i="1"/>
  <c r="U27" i="1"/>
  <c r="U9" i="1"/>
  <c r="U34" i="1"/>
  <c r="U23" i="1"/>
  <c r="U36" i="1"/>
  <c r="U14" i="1"/>
  <c r="U25" i="1"/>
  <c r="U35" i="1"/>
  <c r="U29" i="1"/>
  <c r="U2" i="1"/>
  <c r="U16" i="1"/>
  <c r="U19" i="1"/>
  <c r="U20" i="1"/>
  <c r="U24" i="1"/>
  <c r="U8" i="1"/>
  <c r="U30" i="1"/>
  <c r="U21" i="1"/>
  <c r="U17" i="1"/>
  <c r="U18" i="1"/>
  <c r="U11" i="1"/>
  <c r="U28" i="1"/>
  <c r="U13" i="1"/>
  <c r="U15" i="1"/>
  <c r="U31" i="1"/>
  <c r="U22" i="1"/>
  <c r="U26" i="1"/>
  <c r="U10" i="1"/>
  <c r="U37" i="1"/>
  <c r="U38" i="1"/>
  <c r="U7" i="1"/>
  <c r="U33" i="1"/>
</calcChain>
</file>

<file path=xl/sharedStrings.xml><?xml version="1.0" encoding="utf-8"?>
<sst xmlns="http://schemas.openxmlformats.org/spreadsheetml/2006/main" count="2178" uniqueCount="125">
  <si>
    <t>背番号</t>
  </si>
  <si>
    <t>氏名</t>
  </si>
  <si>
    <t>打席</t>
  </si>
  <si>
    <t>打数</t>
  </si>
  <si>
    <t>得点</t>
  </si>
  <si>
    <t>安打</t>
  </si>
  <si>
    <t>単打</t>
  </si>
  <si>
    <t>二塁打</t>
  </si>
  <si>
    <t>三塁打</t>
  </si>
  <si>
    <t>本塁打</t>
  </si>
  <si>
    <t>打点</t>
  </si>
  <si>
    <t>順位</t>
  </si>
  <si>
    <t>犠打</t>
  </si>
  <si>
    <t>四死球</t>
  </si>
  <si>
    <t>盗塁</t>
  </si>
  <si>
    <t>三振</t>
  </si>
  <si>
    <t>打率</t>
  </si>
  <si>
    <t>出塁率</t>
  </si>
  <si>
    <t>長打率</t>
  </si>
  <si>
    <t>規定打席</t>
  </si>
  <si>
    <t>谷川</t>
  </si>
  <si>
    <t>GF</t>
  </si>
  <si>
    <t>試合数：</t>
  </si>
  <si>
    <t>勝：</t>
  </si>
  <si>
    <t>負：</t>
  </si>
  <si>
    <t>分：</t>
  </si>
  <si>
    <t>規定打席：</t>
  </si>
  <si>
    <t>部外</t>
  </si>
  <si>
    <t>失点</t>
  </si>
  <si>
    <t>勝敗</t>
  </si>
  <si>
    <t>合計</t>
  </si>
  <si>
    <t>勝利</t>
  </si>
  <si>
    <t>敗戦</t>
  </si>
  <si>
    <t>引分</t>
  </si>
  <si>
    <t>SG賞※1</t>
    <rPh sb="2" eb="3">
      <t>ショウ</t>
    </rPh>
    <phoneticPr fontId="4"/>
  </si>
  <si>
    <t>SG賞</t>
    <rPh sb="2" eb="3">
      <t>ショウ</t>
    </rPh>
    <phoneticPr fontId="4"/>
  </si>
  <si>
    <t>吉田(み)</t>
    <rPh sb="0" eb="2">
      <t>ヨシダ</t>
    </rPh>
    <phoneticPr fontId="4"/>
  </si>
  <si>
    <t>平野</t>
    <rPh sb="0" eb="2">
      <t>ヒラノ</t>
    </rPh>
    <phoneticPr fontId="4"/>
  </si>
  <si>
    <t>渡邉</t>
    <rPh sb="0" eb="2">
      <t>ワタナベ</t>
    </rPh>
    <phoneticPr fontId="4"/>
  </si>
  <si>
    <t>順位</t>
    <phoneticPr fontId="4"/>
  </si>
  <si>
    <t>最近３試合</t>
    <phoneticPr fontId="4"/>
  </si>
  <si>
    <t>紅白</t>
    <rPh sb="0" eb="2">
      <t>コウハク</t>
    </rPh>
    <phoneticPr fontId="4"/>
  </si>
  <si>
    <t>小林</t>
    <rPh sb="0" eb="2">
      <t>コバヤシ</t>
    </rPh>
    <phoneticPr fontId="4"/>
  </si>
  <si>
    <t>左近允</t>
    <rPh sb="0" eb="3">
      <t>サコンジョウ</t>
    </rPh>
    <phoneticPr fontId="4"/>
  </si>
  <si>
    <t>葉山</t>
    <rPh sb="0" eb="2">
      <t>ハヤマ</t>
    </rPh>
    <phoneticPr fontId="4"/>
  </si>
  <si>
    <t>柴田</t>
    <rPh sb="0" eb="2">
      <t>シバタ</t>
    </rPh>
    <phoneticPr fontId="4"/>
  </si>
  <si>
    <t>田淵</t>
    <rPh sb="0" eb="2">
      <t>タブチ</t>
    </rPh>
    <phoneticPr fontId="4"/>
  </si>
  <si>
    <t>打数</t>
    <phoneticPr fontId="4"/>
  </si>
  <si>
    <t>森谷</t>
    <rPh sb="0" eb="2">
      <t>モリタニ</t>
    </rPh>
    <phoneticPr fontId="4"/>
  </si>
  <si>
    <t>川辺</t>
    <rPh sb="0" eb="2">
      <t>カワベ</t>
    </rPh>
    <phoneticPr fontId="4"/>
  </si>
  <si>
    <t>柴崎</t>
    <rPh sb="0" eb="2">
      <t>シバサキ</t>
    </rPh>
    <phoneticPr fontId="4"/>
  </si>
  <si>
    <t>堀川</t>
    <rPh sb="0" eb="2">
      <t>ホリカワ</t>
    </rPh>
    <phoneticPr fontId="4"/>
  </si>
  <si>
    <t>伍</t>
    <rPh sb="0" eb="1">
      <t>ゴ</t>
    </rPh>
    <phoneticPr fontId="4"/>
  </si>
  <si>
    <t>平田</t>
    <rPh sb="0" eb="2">
      <t>ヒラタ</t>
    </rPh>
    <phoneticPr fontId="4"/>
  </si>
  <si>
    <t>山下</t>
    <rPh sb="0" eb="2">
      <t>ヤマシタ</t>
    </rPh>
    <phoneticPr fontId="4"/>
  </si>
  <si>
    <t>吉田み</t>
    <rPh sb="0" eb="2">
      <t>ヨシダ</t>
    </rPh>
    <phoneticPr fontId="4"/>
  </si>
  <si>
    <t>岩崎</t>
    <rPh sb="0" eb="2">
      <t>イワサキ</t>
    </rPh>
    <phoneticPr fontId="4"/>
  </si>
  <si>
    <t>田中勇作</t>
    <rPh sb="0" eb="2">
      <t>タナカ</t>
    </rPh>
    <rPh sb="2" eb="4">
      <t>ユウサク</t>
    </rPh>
    <phoneticPr fontId="4"/>
  </si>
  <si>
    <t>田中勇貴</t>
    <rPh sb="0" eb="2">
      <t>タナカ</t>
    </rPh>
    <rPh sb="2" eb="4">
      <t>ユウキ</t>
    </rPh>
    <phoneticPr fontId="4"/>
  </si>
  <si>
    <t>清川</t>
    <rPh sb="0" eb="2">
      <t>キヨカワ</t>
    </rPh>
    <phoneticPr fontId="4"/>
  </si>
  <si>
    <t>藤井</t>
    <rPh sb="0" eb="2">
      <t>フジイ</t>
    </rPh>
    <phoneticPr fontId="4"/>
  </si>
  <si>
    <t>岩井</t>
    <rPh sb="0" eb="2">
      <t>イワイ</t>
    </rPh>
    <phoneticPr fontId="4"/>
  </si>
  <si>
    <t>何</t>
    <rPh sb="0" eb="1">
      <t>ナニ</t>
    </rPh>
    <phoneticPr fontId="4"/>
  </si>
  <si>
    <t>那須</t>
    <rPh sb="0" eb="2">
      <t>ナス</t>
    </rPh>
    <phoneticPr fontId="4"/>
  </si>
  <si>
    <t>林</t>
    <rPh sb="0" eb="1">
      <t>ハヤシ</t>
    </rPh>
    <phoneticPr fontId="4"/>
  </si>
  <si>
    <t>斎藤</t>
    <rPh sb="0" eb="2">
      <t>サイトウ</t>
    </rPh>
    <phoneticPr fontId="4"/>
  </si>
  <si>
    <t>山本</t>
    <rPh sb="0" eb="2">
      <t>ヤマモト</t>
    </rPh>
    <phoneticPr fontId="4"/>
  </si>
  <si>
    <t>秦</t>
    <rPh sb="0" eb="1">
      <t>ハタ</t>
    </rPh>
    <phoneticPr fontId="4"/>
  </si>
  <si>
    <t>山田</t>
    <rPh sb="0" eb="2">
      <t>ヤマダ</t>
    </rPh>
    <phoneticPr fontId="4"/>
  </si>
  <si>
    <t>吉川化成</t>
    <rPh sb="0" eb="2">
      <t>ヨシカワ</t>
    </rPh>
    <rPh sb="2" eb="4">
      <t>カセイ</t>
    </rPh>
    <phoneticPr fontId="4"/>
  </si>
  <si>
    <t>渡辺（み）</t>
    <rPh sb="0" eb="2">
      <t>ワタナベ</t>
    </rPh>
    <phoneticPr fontId="4"/>
  </si>
  <si>
    <t>蓑原</t>
    <rPh sb="0" eb="2">
      <t>ミノハラ</t>
    </rPh>
    <phoneticPr fontId="4"/>
  </si>
  <si>
    <t>2025.03.01</t>
    <phoneticPr fontId="4"/>
  </si>
  <si>
    <t>日付</t>
  </si>
  <si>
    <t>相手チーム</t>
  </si>
  <si>
    <t>2025.03.22</t>
    <phoneticPr fontId="4"/>
  </si>
  <si>
    <t>2025.03.29</t>
    <phoneticPr fontId="4"/>
  </si>
  <si>
    <t>2025.04.19</t>
    <phoneticPr fontId="4"/>
  </si>
  <si>
    <t>EVAholdings</t>
    <phoneticPr fontId="4"/>
  </si>
  <si>
    <t>残塁</t>
    <rPh sb="0" eb="2">
      <t>ザンルイ</t>
    </rPh>
    <phoneticPr fontId="4"/>
  </si>
  <si>
    <t>吉川化成で参加</t>
    <rPh sb="0" eb="4">
      <t>ヨシカワカセイ</t>
    </rPh>
    <rPh sb="5" eb="7">
      <t>サンカ</t>
    </rPh>
    <phoneticPr fontId="4"/>
  </si>
  <si>
    <t>稲谷</t>
    <rPh sb="0" eb="2">
      <t>イナタニ</t>
    </rPh>
    <phoneticPr fontId="4"/>
  </si>
  <si>
    <t>上村</t>
    <rPh sb="0" eb="2">
      <t>カミムラ</t>
    </rPh>
    <phoneticPr fontId="4"/>
  </si>
  <si>
    <t>海保</t>
    <rPh sb="0" eb="2">
      <t>カイホ</t>
    </rPh>
    <phoneticPr fontId="4"/>
  </si>
  <si>
    <t>森谷</t>
    <rPh sb="0" eb="2">
      <t>モリヤ</t>
    </rPh>
    <phoneticPr fontId="4"/>
  </si>
  <si>
    <t>※得点１８点(山本２得点相手チームのため)</t>
    <rPh sb="1" eb="3">
      <t>トクテン</t>
    </rPh>
    <rPh sb="5" eb="6">
      <t>テン</t>
    </rPh>
    <rPh sb="7" eb="9">
      <t>ヤマモト</t>
    </rPh>
    <rPh sb="10" eb="12">
      <t>トクテン</t>
    </rPh>
    <rPh sb="12" eb="14">
      <t>アイテ</t>
    </rPh>
    <phoneticPr fontId="4"/>
  </si>
  <si>
    <t>2025.05.24</t>
  </si>
  <si>
    <t>2025.05.24</t>
    <phoneticPr fontId="4"/>
  </si>
  <si>
    <t>紅白戦</t>
    <rPh sb="0" eb="3">
      <t>コウハクセン</t>
    </rPh>
    <phoneticPr fontId="4"/>
  </si>
  <si>
    <t>吉川化成</t>
    <phoneticPr fontId="4"/>
  </si>
  <si>
    <t>2025.05.31</t>
    <phoneticPr fontId="4"/>
  </si>
  <si>
    <t>武井</t>
    <rPh sb="0" eb="2">
      <t>タケイ</t>
    </rPh>
    <phoneticPr fontId="4"/>
  </si>
  <si>
    <t>田中</t>
  </si>
  <si>
    <t>左近允、那須</t>
  </si>
  <si>
    <t>2025.06.28</t>
    <phoneticPr fontId="4"/>
  </si>
  <si>
    <t>クラブグラブ</t>
    <phoneticPr fontId="4"/>
  </si>
  <si>
    <t>田中</t>
    <phoneticPr fontId="4"/>
  </si>
  <si>
    <t>2025.07.05</t>
    <phoneticPr fontId="4"/>
  </si>
  <si>
    <t>紅白戦（吉川化成混合）</t>
    <rPh sb="4" eb="8">
      <t>ヨシカワカセイ</t>
    </rPh>
    <rPh sb="8" eb="10">
      <t>コンゴウ</t>
    </rPh>
    <phoneticPr fontId="4"/>
  </si>
  <si>
    <t>天野</t>
    <rPh sb="0" eb="2">
      <t>アマノ</t>
    </rPh>
    <phoneticPr fontId="4"/>
  </si>
  <si>
    <t>※得点１８点（吉川化成助っ人ありのため）</t>
    <rPh sb="1" eb="3">
      <t>トクテン</t>
    </rPh>
    <rPh sb="5" eb="6">
      <t>テン</t>
    </rPh>
    <rPh sb="7" eb="11">
      <t>ヨシカワカセイ</t>
    </rPh>
    <rPh sb="11" eb="12">
      <t>スケ</t>
    </rPh>
    <rPh sb="13" eb="14">
      <t>ト</t>
    </rPh>
    <phoneticPr fontId="4"/>
  </si>
  <si>
    <t>2025.07.19</t>
    <phoneticPr fontId="4"/>
  </si>
  <si>
    <t>アストロズ</t>
    <phoneticPr fontId="4"/>
  </si>
  <si>
    <t>森谷</t>
  </si>
  <si>
    <t>2025.08.16</t>
    <phoneticPr fontId="4"/>
  </si>
  <si>
    <t>TEAM SECOND</t>
    <phoneticPr fontId="4"/>
  </si>
  <si>
    <t>渡辺</t>
  </si>
  <si>
    <t>2025.09.06</t>
    <phoneticPr fontId="4"/>
  </si>
  <si>
    <t>Re:UNION</t>
    <phoneticPr fontId="4"/>
  </si>
  <si>
    <t>小林</t>
  </si>
  <si>
    <t>2025.09.27</t>
    <phoneticPr fontId="4"/>
  </si>
  <si>
    <t>※山本（吉川化成側）</t>
    <rPh sb="1" eb="3">
      <t>ヤマモト</t>
    </rPh>
    <rPh sb="4" eb="8">
      <t>ヨシカワカセイ</t>
    </rPh>
    <rPh sb="8" eb="9">
      <t>ガワ</t>
    </rPh>
    <phoneticPr fontId="4"/>
  </si>
  <si>
    <t>牧野</t>
    <rPh sb="0" eb="2">
      <t>マキノ</t>
    </rPh>
    <phoneticPr fontId="4"/>
  </si>
  <si>
    <t>蓬莱</t>
    <rPh sb="0" eb="2">
      <t>ホウライ</t>
    </rPh>
    <phoneticPr fontId="4"/>
  </si>
  <si>
    <t>武居</t>
    <rPh sb="0" eb="2">
      <t>タケイ</t>
    </rPh>
    <phoneticPr fontId="4"/>
  </si>
  <si>
    <t>那須</t>
  </si>
  <si>
    <t>2025.11.08</t>
    <phoneticPr fontId="4"/>
  </si>
  <si>
    <t>※山本・藤井・山下（吉川化成側１得点あり）</t>
    <rPh sb="1" eb="3">
      <t>ヤマモト</t>
    </rPh>
    <rPh sb="4" eb="6">
      <t>フジイ</t>
    </rPh>
    <rPh sb="7" eb="9">
      <t>ヤマシタ</t>
    </rPh>
    <rPh sb="10" eb="14">
      <t>ヨシカワカセイ</t>
    </rPh>
    <rPh sb="14" eb="15">
      <t>ガワ</t>
    </rPh>
    <rPh sb="16" eb="18">
      <t>トクテン</t>
    </rPh>
    <phoneticPr fontId="4"/>
  </si>
  <si>
    <t>2025.12.06</t>
    <phoneticPr fontId="4"/>
  </si>
  <si>
    <t>スコアなしSGのみ</t>
    <phoneticPr fontId="4"/>
  </si>
  <si>
    <t>本村・本間</t>
    <rPh sb="0" eb="2">
      <t>モトムラ</t>
    </rPh>
    <rPh sb="3" eb="5">
      <t>ホンマ</t>
    </rPh>
    <phoneticPr fontId="4"/>
  </si>
  <si>
    <t>本村</t>
    <rPh sb="0" eb="2">
      <t>モトムラ</t>
    </rPh>
    <phoneticPr fontId="4"/>
  </si>
  <si>
    <t>本間</t>
    <rPh sb="0" eb="2">
      <t>ホンマ</t>
    </rPh>
    <phoneticPr fontId="4"/>
  </si>
  <si>
    <t>鎌田</t>
    <rPh sb="0" eb="2">
      <t>カマタ</t>
    </rPh>
    <phoneticPr fontId="4"/>
  </si>
  <si>
    <t>体験のため助っ人で合算</t>
    <rPh sb="0" eb="2">
      <t>タイケン</t>
    </rPh>
    <rPh sb="5" eb="6">
      <t>スケ</t>
    </rPh>
    <rPh sb="7" eb="8">
      <t>ト</t>
    </rPh>
    <rPh sb="9" eb="11">
      <t>ガッサン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</si>
</sst>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;[Red]\-#,##0.000"/>
    <numFmt numFmtId="177" formatCode="0.000"/>
    <numFmt numFmtId="178" formatCode="#,##0.000"/>
    <numFmt numFmtId="179" formatCode="0_ "/>
    <numFmt numFmtId="180" formatCode="#,##0.000_);[Red]\(#,##0.000\)"/>
    <numFmt numFmtId="181" formatCode="0.000_);[Red]\(0.000\)"/>
  </numFmts>
  <fonts count="6" x14ac:knownFonts="1"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46">
    <xf numFmtId="0" fontId="0" fillId="0" borderId="0" xfId="0"/>
    <xf numFmtId="176" fontId="0" fillId="0" borderId="0" xfId="1" applyNumberFormat="1" applyFont="1"/>
    <xf numFmtId="5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8" fontId="0" fillId="0" borderId="0" xfId="0" applyNumberFormat="1"/>
    <xf numFmtId="177" fontId="0" fillId="0" borderId="0" xfId="0" applyNumberFormat="1"/>
    <xf numFmtId="176" fontId="2" fillId="0" borderId="0" xfId="1" applyNumberFormat="1"/>
    <xf numFmtId="176" fontId="2" fillId="0" borderId="0" xfId="1" applyNumberFormat="1" applyFill="1"/>
    <xf numFmtId="0" fontId="0" fillId="0" borderId="0" xfId="0" quotePrefix="1"/>
    <xf numFmtId="176" fontId="2" fillId="0" borderId="0" xfId="1" applyNumberFormat="1" applyFont="1"/>
    <xf numFmtId="17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shrinkToFit="1"/>
    </xf>
    <xf numFmtId="49" fontId="0" fillId="0" borderId="0" xfId="0" applyNumberFormat="1" applyAlignment="1">
      <alignment horizontal="left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76" fontId="2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1" fillId="0" borderId="1" xfId="0" applyFont="1" applyBorder="1"/>
    <xf numFmtId="176" fontId="2" fillId="0" borderId="1" xfId="1" applyNumberFormat="1" applyFont="1" applyFill="1" applyBorder="1"/>
    <xf numFmtId="178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180" fontId="2" fillId="0" borderId="1" xfId="0" applyNumberFormat="1" applyFont="1" applyBorder="1"/>
    <xf numFmtId="180" fontId="0" fillId="0" borderId="1" xfId="0" applyNumberFormat="1" applyBorder="1"/>
    <xf numFmtId="178" fontId="0" fillId="0" borderId="1" xfId="0" applyNumberFormat="1" applyBorder="1"/>
    <xf numFmtId="176" fontId="0" fillId="0" borderId="1" xfId="1" applyNumberFormat="1" applyFont="1" applyBorder="1"/>
    <xf numFmtId="177" fontId="0" fillId="0" borderId="1" xfId="0" applyNumberFormat="1" applyBorder="1"/>
    <xf numFmtId="176" fontId="2" fillId="0" borderId="1" xfId="1" applyNumberFormat="1" applyBorder="1" applyAlignment="1">
      <alignment horizontal="center"/>
    </xf>
    <xf numFmtId="38" fontId="2" fillId="0" borderId="1" xfId="1" applyFill="1" applyBorder="1"/>
    <xf numFmtId="176" fontId="2" fillId="0" borderId="1" xfId="1" applyNumberFormat="1" applyFill="1" applyBorder="1"/>
    <xf numFmtId="179" fontId="0" fillId="0" borderId="1" xfId="0" applyNumberFormat="1" applyBorder="1"/>
    <xf numFmtId="57" fontId="0" fillId="0" borderId="1" xfId="0" applyNumberFormat="1" applyBorder="1" applyAlignment="1">
      <alignment horizontal="left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left"/>
    </xf>
    <xf numFmtId="181" fontId="0" fillId="0" borderId="1" xfId="0" applyNumberFormat="1" applyBorder="1"/>
    <xf numFmtId="1" fontId="0" fillId="0" borderId="1" xfId="0" applyNumberFormat="1" applyBorder="1"/>
    <xf numFmtId="1" fontId="0" fillId="0" borderId="0" xfId="0" applyNumberFormat="1"/>
    <xf numFmtId="0" fontId="0" fillId="0" borderId="2" xfId="0" applyBorder="1"/>
    <xf numFmtId="176" fontId="0" fillId="0" borderId="2" xfId="1" applyNumberFormat="1" applyFont="1" applyFill="1" applyBorder="1"/>
    <xf numFmtId="178" fontId="0" fillId="0" borderId="2" xfId="0" applyNumberForma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A3F5-EF64-4512-9AF6-97F81FBAD6D1}">
  <dimension ref="A1:Y50"/>
  <sheetViews>
    <sheetView topLeftCell="A25" zoomScaleNormal="100" workbookViewId="0">
      <selection activeCell="N43" sqref="N43"/>
    </sheetView>
  </sheetViews>
  <sheetFormatPr defaultRowHeight="13.5" x14ac:dyDescent="0.15"/>
  <cols>
    <col min="1" max="1" width="6.5" customWidth="1"/>
    <col min="2" max="2" width="8" customWidth="1"/>
    <col min="3" max="17" width="6.5" customWidth="1"/>
    <col min="18" max="18" width="6.5" style="1" customWidth="1"/>
    <col min="19" max="20" width="6.5" customWidth="1"/>
    <col min="21" max="21" width="8.375" customWidth="1"/>
    <col min="22" max="22" width="8.5" customWidth="1"/>
  </cols>
  <sheetData>
    <row r="1" spans="1:23" s="3" customFormat="1" x14ac:dyDescent="0.1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5" t="s">
        <v>39</v>
      </c>
      <c r="M1" s="16" t="s">
        <v>12</v>
      </c>
      <c r="N1" s="16" t="s">
        <v>13</v>
      </c>
      <c r="O1" s="16" t="s">
        <v>14</v>
      </c>
      <c r="P1" s="15" t="s">
        <v>11</v>
      </c>
      <c r="Q1" s="14" t="s">
        <v>15</v>
      </c>
      <c r="R1" s="17" t="s">
        <v>16</v>
      </c>
      <c r="S1" s="14" t="s">
        <v>17</v>
      </c>
      <c r="T1" s="14" t="s">
        <v>18</v>
      </c>
      <c r="U1" s="14" t="s">
        <v>19</v>
      </c>
      <c r="V1" s="14" t="s">
        <v>34</v>
      </c>
      <c r="W1" s="18" t="s">
        <v>79</v>
      </c>
    </row>
    <row r="2" spans="1:23" x14ac:dyDescent="0.15">
      <c r="A2" s="19">
        <v>1</v>
      </c>
      <c r="B2" s="19" t="s">
        <v>38</v>
      </c>
      <c r="C2" s="20">
        <f>渡邉!C30</f>
        <v>33</v>
      </c>
      <c r="D2" s="20">
        <f>渡邉!D30</f>
        <v>29</v>
      </c>
      <c r="E2" s="20">
        <f>渡邉!E30</f>
        <v>8</v>
      </c>
      <c r="F2" s="20">
        <f t="shared" ref="F2:F34" si="0">SUM(G2:J2)</f>
        <v>6</v>
      </c>
      <c r="G2" s="20">
        <f>渡邉!G30</f>
        <v>6</v>
      </c>
      <c r="H2" s="20">
        <f>渡邉!H30</f>
        <v>0</v>
      </c>
      <c r="I2" s="20">
        <f>渡邉!I30</f>
        <v>0</v>
      </c>
      <c r="J2" s="20">
        <f>渡邉!J30</f>
        <v>0</v>
      </c>
      <c r="K2" s="20">
        <f>渡邉!K30</f>
        <v>0</v>
      </c>
      <c r="L2" s="21">
        <f>RANK(K2,$K$2:$K$41)</f>
        <v>18</v>
      </c>
      <c r="M2" s="22">
        <f>渡邉!L30</f>
        <v>0</v>
      </c>
      <c r="N2" s="22">
        <f>渡邉!M30</f>
        <v>4</v>
      </c>
      <c r="O2" s="22">
        <f>渡邉!N30</f>
        <v>0</v>
      </c>
      <c r="P2" s="23">
        <f>RANK(O2,$O$2:$O$41)</f>
        <v>10</v>
      </c>
      <c r="Q2" s="20">
        <f>渡邉!O30</f>
        <v>5</v>
      </c>
      <c r="R2" s="24">
        <f>渡邉!P30</f>
        <v>0.20689655172413793</v>
      </c>
      <c r="S2" s="24">
        <f>渡邉!Q30</f>
        <v>0.30303030303030304</v>
      </c>
      <c r="T2" s="24">
        <f>渡邉!R30</f>
        <v>0.20689655172413793</v>
      </c>
      <c r="U2" s="20" t="str">
        <f t="shared" ref="U2:U41" si="1">IF(C2&lt;$N$43,"未達"," ")</f>
        <v xml:space="preserve"> </v>
      </c>
      <c r="V2" s="20">
        <f>渡邉!S30</f>
        <v>1</v>
      </c>
      <c r="W2" s="20">
        <f>渡邉!T30</f>
        <v>7</v>
      </c>
    </row>
    <row r="3" spans="1:23" x14ac:dyDescent="0.15">
      <c r="A3" s="19">
        <v>24</v>
      </c>
      <c r="B3" s="19" t="s">
        <v>48</v>
      </c>
      <c r="C3" s="20">
        <f>森谷!C30</f>
        <v>27</v>
      </c>
      <c r="D3" s="20">
        <f>森谷!D30</f>
        <v>23</v>
      </c>
      <c r="E3" s="20">
        <f>森谷!E30</f>
        <v>6</v>
      </c>
      <c r="F3" s="20">
        <f t="shared" si="0"/>
        <v>6</v>
      </c>
      <c r="G3" s="20">
        <f>森谷!G30</f>
        <v>3</v>
      </c>
      <c r="H3" s="20">
        <f>森谷!H30</f>
        <v>0</v>
      </c>
      <c r="I3" s="20">
        <f>森谷!I30</f>
        <v>2</v>
      </c>
      <c r="J3" s="20">
        <f>森谷!J30</f>
        <v>1</v>
      </c>
      <c r="K3" s="20">
        <f>森谷!K30</f>
        <v>4</v>
      </c>
      <c r="L3" s="21">
        <f t="shared" ref="L3:L41" si="2">RANK(K3,$K$2:$K$41)</f>
        <v>4</v>
      </c>
      <c r="M3" s="22">
        <f>森谷!L30</f>
        <v>0</v>
      </c>
      <c r="N3" s="22">
        <f>森谷!M30</f>
        <v>3</v>
      </c>
      <c r="O3" s="22">
        <f>森谷!N30</f>
        <v>0</v>
      </c>
      <c r="P3" s="23">
        <f t="shared" ref="P3:P41" si="3">RANK(O3,$O$2:$O$41)</f>
        <v>10</v>
      </c>
      <c r="Q3" s="20">
        <f>森谷!O30</f>
        <v>3</v>
      </c>
      <c r="R3" s="24">
        <f>森谷!P30</f>
        <v>0.2608695652173913</v>
      </c>
      <c r="S3" s="25">
        <f>森谷!Q30</f>
        <v>0.34615384615384615</v>
      </c>
      <c r="T3" s="25">
        <f>森谷!R30</f>
        <v>0.56521739130434778</v>
      </c>
      <c r="U3" s="20" t="str">
        <f t="shared" si="1"/>
        <v xml:space="preserve"> </v>
      </c>
      <c r="V3" s="20">
        <f>森谷!S30</f>
        <v>2</v>
      </c>
      <c r="W3" s="20">
        <f>森谷!T30</f>
        <v>2</v>
      </c>
    </row>
    <row r="4" spans="1:23" x14ac:dyDescent="0.15">
      <c r="A4" s="19">
        <v>41</v>
      </c>
      <c r="B4" s="19" t="s">
        <v>51</v>
      </c>
      <c r="C4" s="20">
        <f>堀川!C30</f>
        <v>28</v>
      </c>
      <c r="D4" s="20">
        <f>堀川!D30</f>
        <v>23</v>
      </c>
      <c r="E4" s="20">
        <f>堀川!E30</f>
        <v>6</v>
      </c>
      <c r="F4" s="20">
        <f t="shared" si="0"/>
        <v>9</v>
      </c>
      <c r="G4" s="20">
        <f>堀川!G30</f>
        <v>5</v>
      </c>
      <c r="H4" s="20">
        <f>堀川!H30</f>
        <v>4</v>
      </c>
      <c r="I4" s="20">
        <f>堀川!I30</f>
        <v>0</v>
      </c>
      <c r="J4" s="20">
        <f>堀川!J30</f>
        <v>0</v>
      </c>
      <c r="K4" s="20">
        <f>堀川!K30</f>
        <v>4</v>
      </c>
      <c r="L4" s="21">
        <f t="shared" si="2"/>
        <v>4</v>
      </c>
      <c r="M4" s="22">
        <f>堀川!L30</f>
        <v>0</v>
      </c>
      <c r="N4" s="22">
        <f>堀川!M30</f>
        <v>5</v>
      </c>
      <c r="O4" s="22">
        <f>堀川!N30</f>
        <v>1</v>
      </c>
      <c r="P4" s="23">
        <f t="shared" si="3"/>
        <v>5</v>
      </c>
      <c r="Q4" s="20">
        <f>堀川!O30</f>
        <v>3</v>
      </c>
      <c r="R4" s="26">
        <f>堀川!P30</f>
        <v>0.39130434782608697</v>
      </c>
      <c r="S4" s="26">
        <f>堀川!Q30</f>
        <v>0.5</v>
      </c>
      <c r="T4" s="26">
        <f>堀川!R30</f>
        <v>0.56521739130434778</v>
      </c>
      <c r="U4" s="20" t="str">
        <f t="shared" si="1"/>
        <v xml:space="preserve"> </v>
      </c>
      <c r="V4" s="20">
        <f>堀川!S30</f>
        <v>1</v>
      </c>
      <c r="W4" s="20">
        <f>堀川!T30</f>
        <v>4</v>
      </c>
    </row>
    <row r="5" spans="1:23" x14ac:dyDescent="0.15">
      <c r="A5" s="19">
        <v>31</v>
      </c>
      <c r="B5" s="19" t="s">
        <v>63</v>
      </c>
      <c r="C5" s="20">
        <f>那須!C30</f>
        <v>34</v>
      </c>
      <c r="D5" s="20">
        <f>那須!D30</f>
        <v>30</v>
      </c>
      <c r="E5" s="20">
        <f>那須!E30</f>
        <v>1</v>
      </c>
      <c r="F5" s="20">
        <f t="shared" si="0"/>
        <v>1</v>
      </c>
      <c r="G5" s="20">
        <f>那須!G30</f>
        <v>1</v>
      </c>
      <c r="H5" s="20">
        <f>那須!H30</f>
        <v>0</v>
      </c>
      <c r="I5" s="20">
        <f>那須!I30</f>
        <v>0</v>
      </c>
      <c r="J5" s="20">
        <f>那須!J30</f>
        <v>0</v>
      </c>
      <c r="K5" s="20">
        <f>那須!K30</f>
        <v>1</v>
      </c>
      <c r="L5" s="21">
        <f t="shared" si="2"/>
        <v>12</v>
      </c>
      <c r="M5" s="22">
        <f>那須!L30</f>
        <v>0</v>
      </c>
      <c r="N5" s="22">
        <f>那須!M30</f>
        <v>3</v>
      </c>
      <c r="O5" s="22">
        <f>那須!N30</f>
        <v>0</v>
      </c>
      <c r="P5" s="23">
        <f t="shared" si="3"/>
        <v>10</v>
      </c>
      <c r="Q5" s="20">
        <f>那須!O30</f>
        <v>4</v>
      </c>
      <c r="R5" s="26">
        <f>那須!P30</f>
        <v>3.3333333333333333E-2</v>
      </c>
      <c r="S5" s="26">
        <f>那須!Q30</f>
        <v>0.12121212121212122</v>
      </c>
      <c r="T5" s="26">
        <f>那須!R30</f>
        <v>3.3333333333333333E-2</v>
      </c>
      <c r="U5" s="20" t="str">
        <f t="shared" si="1"/>
        <v xml:space="preserve"> </v>
      </c>
      <c r="V5" s="20">
        <f>那須!S30</f>
        <v>2</v>
      </c>
      <c r="W5" s="20">
        <f>那須!T30</f>
        <v>3</v>
      </c>
    </row>
    <row r="6" spans="1:23" x14ac:dyDescent="0.15">
      <c r="A6" s="19">
        <v>25</v>
      </c>
      <c r="B6" s="19" t="s">
        <v>59</v>
      </c>
      <c r="C6" s="20">
        <f>清川!C30</f>
        <v>31</v>
      </c>
      <c r="D6" s="20">
        <f>清川!D30</f>
        <v>21</v>
      </c>
      <c r="E6" s="20">
        <f>清川!E30</f>
        <v>5</v>
      </c>
      <c r="F6" s="20">
        <f t="shared" si="0"/>
        <v>2</v>
      </c>
      <c r="G6" s="20">
        <f>清川!G30</f>
        <v>2</v>
      </c>
      <c r="H6" s="20">
        <f>清川!H30</f>
        <v>0</v>
      </c>
      <c r="I6" s="20">
        <f>清川!I30</f>
        <v>0</v>
      </c>
      <c r="J6" s="20">
        <f>清川!J30</f>
        <v>0</v>
      </c>
      <c r="K6" s="19">
        <f>清川!K30</f>
        <v>0</v>
      </c>
      <c r="L6" s="21">
        <f t="shared" si="2"/>
        <v>18</v>
      </c>
      <c r="M6" s="22">
        <f>清川!L30</f>
        <v>1</v>
      </c>
      <c r="N6" s="22">
        <f>清川!M30</f>
        <v>10</v>
      </c>
      <c r="O6" s="22">
        <f>清川!N30</f>
        <v>2</v>
      </c>
      <c r="P6" s="23">
        <f t="shared" si="3"/>
        <v>2</v>
      </c>
      <c r="Q6" s="20">
        <f>清川!O30</f>
        <v>6</v>
      </c>
      <c r="R6" s="24">
        <f>清川!P30</f>
        <v>9.5238095238095233E-2</v>
      </c>
      <c r="S6" s="25">
        <f>清川!Q30</f>
        <v>0.38709677419354838</v>
      </c>
      <c r="T6" s="25">
        <f>清川!R30</f>
        <v>9.5238095238095233E-2</v>
      </c>
      <c r="U6" s="20" t="str">
        <f t="shared" si="1"/>
        <v xml:space="preserve"> </v>
      </c>
      <c r="V6" s="19">
        <f>清川!S30</f>
        <v>0</v>
      </c>
      <c r="W6" s="19">
        <f>清川!T30</f>
        <v>6</v>
      </c>
    </row>
    <row r="7" spans="1:23" x14ac:dyDescent="0.15">
      <c r="A7" s="19">
        <v>55</v>
      </c>
      <c r="B7" s="19" t="s">
        <v>60</v>
      </c>
      <c r="C7" s="20">
        <f>藤井!C30</f>
        <v>26</v>
      </c>
      <c r="D7" s="20">
        <f>藤井!D30</f>
        <v>24</v>
      </c>
      <c r="E7" s="20">
        <f>藤井!E30</f>
        <v>4</v>
      </c>
      <c r="F7" s="20">
        <f t="shared" si="0"/>
        <v>4</v>
      </c>
      <c r="G7" s="20">
        <f>藤井!G30</f>
        <v>4</v>
      </c>
      <c r="H7" s="20">
        <f>藤井!H30</f>
        <v>0</v>
      </c>
      <c r="I7" s="20">
        <f>藤井!I30</f>
        <v>0</v>
      </c>
      <c r="J7" s="20">
        <f>藤井!J30</f>
        <v>0</v>
      </c>
      <c r="K7" s="20">
        <f>藤井!K30</f>
        <v>3</v>
      </c>
      <c r="L7" s="21">
        <f t="shared" si="2"/>
        <v>7</v>
      </c>
      <c r="M7" s="22">
        <f>藤井!L30</f>
        <v>0</v>
      </c>
      <c r="N7" s="22">
        <f>藤井!M30</f>
        <v>3</v>
      </c>
      <c r="O7" s="22">
        <f>藤井!N30</f>
        <v>2</v>
      </c>
      <c r="P7" s="23">
        <f t="shared" si="3"/>
        <v>2</v>
      </c>
      <c r="Q7" s="20">
        <f>藤井!O30</f>
        <v>6</v>
      </c>
      <c r="R7" s="24">
        <f>藤井!P30</f>
        <v>0.16666666666666666</v>
      </c>
      <c r="S7" s="25">
        <f>藤井!Q30</f>
        <v>0.25925925925925924</v>
      </c>
      <c r="T7" s="25">
        <f>藤井!R30</f>
        <v>0.16666666666666666</v>
      </c>
      <c r="U7" s="20" t="str">
        <f t="shared" si="1"/>
        <v xml:space="preserve"> </v>
      </c>
      <c r="V7" s="20">
        <f>藤井!S30</f>
        <v>0</v>
      </c>
      <c r="W7" s="20">
        <f>藤井!T30</f>
        <v>2</v>
      </c>
    </row>
    <row r="8" spans="1:23" x14ac:dyDescent="0.15">
      <c r="A8" s="19">
        <v>5</v>
      </c>
      <c r="B8" s="19" t="s">
        <v>42</v>
      </c>
      <c r="C8" s="20">
        <f>小林!C30</f>
        <v>32</v>
      </c>
      <c r="D8" s="20">
        <f>小林!D30</f>
        <v>22</v>
      </c>
      <c r="E8" s="20">
        <f>小林!E30</f>
        <v>14</v>
      </c>
      <c r="F8" s="20">
        <f t="shared" si="0"/>
        <v>3</v>
      </c>
      <c r="G8" s="20">
        <f>小林!G30</f>
        <v>2</v>
      </c>
      <c r="H8" s="20">
        <f>小林!H30</f>
        <v>1</v>
      </c>
      <c r="I8" s="20">
        <f>小林!I30</f>
        <v>0</v>
      </c>
      <c r="J8" s="20">
        <f>小林!J30</f>
        <v>0</v>
      </c>
      <c r="K8" s="20">
        <f>小林!K30</f>
        <v>2</v>
      </c>
      <c r="L8" s="21">
        <f t="shared" si="2"/>
        <v>9</v>
      </c>
      <c r="M8" s="22">
        <f>小林!L30</f>
        <v>0</v>
      </c>
      <c r="N8" s="22">
        <f>小林!M30</f>
        <v>10</v>
      </c>
      <c r="O8" s="22">
        <f>小林!N30</f>
        <v>2</v>
      </c>
      <c r="P8" s="23">
        <f t="shared" si="3"/>
        <v>2</v>
      </c>
      <c r="Q8" s="20">
        <f>小林!O30</f>
        <v>2</v>
      </c>
      <c r="R8" s="24">
        <f>小林!P30</f>
        <v>0.13636363636363635</v>
      </c>
      <c r="S8" s="27">
        <f>小林!Q30</f>
        <v>0.40625</v>
      </c>
      <c r="T8" s="27">
        <f>小林!R30</f>
        <v>0.18181818181818182</v>
      </c>
      <c r="U8" s="20" t="str">
        <f t="shared" si="1"/>
        <v xml:space="preserve"> </v>
      </c>
      <c r="V8" s="20">
        <f>小林!S30</f>
        <v>1</v>
      </c>
      <c r="W8" s="20">
        <f>小林!T30</f>
        <v>3</v>
      </c>
    </row>
    <row r="9" spans="1:23" x14ac:dyDescent="0.15">
      <c r="A9" s="19">
        <v>7</v>
      </c>
      <c r="B9" s="19" t="s">
        <v>56</v>
      </c>
      <c r="C9" s="20">
        <f>岩崎!C30</f>
        <v>18</v>
      </c>
      <c r="D9" s="20">
        <f>岩崎!D30</f>
        <v>16</v>
      </c>
      <c r="E9" s="20">
        <f>岩崎!E30</f>
        <v>1</v>
      </c>
      <c r="F9" s="20">
        <f t="shared" si="0"/>
        <v>3</v>
      </c>
      <c r="G9" s="20">
        <f>岩崎!G30</f>
        <v>2</v>
      </c>
      <c r="H9" s="20">
        <f>岩崎!H30</f>
        <v>1</v>
      </c>
      <c r="I9" s="20">
        <f>岩崎!I30</f>
        <v>0</v>
      </c>
      <c r="J9" s="20">
        <f>岩崎!J30</f>
        <v>0</v>
      </c>
      <c r="K9" s="20">
        <f>岩崎!K30</f>
        <v>2</v>
      </c>
      <c r="L9" s="21">
        <f t="shared" si="2"/>
        <v>9</v>
      </c>
      <c r="M9" s="22">
        <f>岩崎!L30</f>
        <v>0</v>
      </c>
      <c r="N9" s="22">
        <f>岩崎!M30</f>
        <v>2</v>
      </c>
      <c r="O9" s="22">
        <f>岩崎!N30</f>
        <v>1</v>
      </c>
      <c r="P9" s="23">
        <f t="shared" si="3"/>
        <v>5</v>
      </c>
      <c r="Q9" s="20">
        <f>岩崎!O30</f>
        <v>1</v>
      </c>
      <c r="R9" s="24">
        <f>岩崎!P30</f>
        <v>0.1875</v>
      </c>
      <c r="S9" s="27">
        <f>岩崎!Q30</f>
        <v>0.27777777777777779</v>
      </c>
      <c r="T9" s="27">
        <f>岩崎!R30</f>
        <v>0.25</v>
      </c>
      <c r="U9" s="20" t="str">
        <f t="shared" si="1"/>
        <v>未達</v>
      </c>
      <c r="V9" s="20">
        <f>岩崎!S30</f>
        <v>0</v>
      </c>
      <c r="W9" s="20">
        <f>岩崎!T30</f>
        <v>4</v>
      </c>
    </row>
    <row r="10" spans="1:23" x14ac:dyDescent="0.15">
      <c r="A10" s="19">
        <v>21</v>
      </c>
      <c r="B10" s="19" t="s">
        <v>46</v>
      </c>
      <c r="C10" s="20">
        <f>田淵!C30</f>
        <v>38</v>
      </c>
      <c r="D10" s="20">
        <f>田淵!D30</f>
        <v>38</v>
      </c>
      <c r="E10" s="20">
        <f>田淵!E30</f>
        <v>3</v>
      </c>
      <c r="F10" s="20">
        <f t="shared" si="0"/>
        <v>12</v>
      </c>
      <c r="G10" s="20">
        <f>田淵!G30</f>
        <v>9</v>
      </c>
      <c r="H10" s="20">
        <f>田淵!H30</f>
        <v>2</v>
      </c>
      <c r="I10" s="20">
        <f>田淵!I30</f>
        <v>1</v>
      </c>
      <c r="J10" s="20">
        <f>田淵!J30</f>
        <v>0</v>
      </c>
      <c r="K10" s="20">
        <f>田淵!K30</f>
        <v>9</v>
      </c>
      <c r="L10" s="21">
        <f t="shared" si="2"/>
        <v>1</v>
      </c>
      <c r="M10" s="22">
        <f>田淵!L30</f>
        <v>0</v>
      </c>
      <c r="N10" s="22">
        <f>田淵!M30</f>
        <v>0</v>
      </c>
      <c r="O10" s="22">
        <f>田淵!N30</f>
        <v>0</v>
      </c>
      <c r="P10" s="23">
        <f t="shared" si="3"/>
        <v>10</v>
      </c>
      <c r="Q10" s="20">
        <f>田淵!O30</f>
        <v>2</v>
      </c>
      <c r="R10" s="24">
        <f>田淵!P30</f>
        <v>0.31578947368421051</v>
      </c>
      <c r="S10" s="27">
        <f>田淵!Q30</f>
        <v>0.31578947368421051</v>
      </c>
      <c r="T10" s="27">
        <f>田淵!R30</f>
        <v>0.42105263157894735</v>
      </c>
      <c r="U10" s="20" t="str">
        <f t="shared" si="1"/>
        <v xml:space="preserve"> </v>
      </c>
      <c r="V10" s="20">
        <f>田淵!S30</f>
        <v>1</v>
      </c>
      <c r="W10" s="20">
        <f>田淵!T30</f>
        <v>11</v>
      </c>
    </row>
    <row r="11" spans="1:23" x14ac:dyDescent="0.15">
      <c r="A11" s="20">
        <v>63</v>
      </c>
      <c r="B11" s="20" t="s">
        <v>37</v>
      </c>
      <c r="C11" s="20">
        <f>平野!C30</f>
        <v>13</v>
      </c>
      <c r="D11" s="20">
        <f>平野!D30</f>
        <v>8</v>
      </c>
      <c r="E11" s="20">
        <f>平野!E30</f>
        <v>5</v>
      </c>
      <c r="F11" s="20">
        <f t="shared" si="0"/>
        <v>5</v>
      </c>
      <c r="G11" s="20">
        <f>平野!G30</f>
        <v>5</v>
      </c>
      <c r="H11" s="20">
        <f>平野!H30</f>
        <v>0</v>
      </c>
      <c r="I11" s="20">
        <f>平野!I30</f>
        <v>0</v>
      </c>
      <c r="J11" s="20">
        <f>平野!J30</f>
        <v>0</v>
      </c>
      <c r="K11" s="20">
        <f>平野!K30</f>
        <v>8</v>
      </c>
      <c r="L11" s="21">
        <f t="shared" si="2"/>
        <v>2</v>
      </c>
      <c r="M11" s="22">
        <f>平野!L30</f>
        <v>0</v>
      </c>
      <c r="N11" s="22">
        <f>平野!M30</f>
        <v>5</v>
      </c>
      <c r="O11" s="22">
        <f>平野!N30</f>
        <v>0</v>
      </c>
      <c r="P11" s="23">
        <f t="shared" si="3"/>
        <v>10</v>
      </c>
      <c r="Q11" s="20">
        <f>平野!O30</f>
        <v>0</v>
      </c>
      <c r="R11" s="24">
        <f>平野!P30</f>
        <v>0.625</v>
      </c>
      <c r="S11" s="27">
        <f>平野!Q30</f>
        <v>0.76923076923076927</v>
      </c>
      <c r="T11" s="27">
        <f>平野!R30</f>
        <v>0.625</v>
      </c>
      <c r="U11" s="20" t="str">
        <f t="shared" si="1"/>
        <v>未達</v>
      </c>
      <c r="V11" s="20">
        <f>平野!S30</f>
        <v>0</v>
      </c>
      <c r="W11" s="20">
        <f>平野!T30</f>
        <v>4</v>
      </c>
    </row>
    <row r="12" spans="1:23" x14ac:dyDescent="0.15">
      <c r="A12" s="19">
        <v>26</v>
      </c>
      <c r="B12" s="19" t="s">
        <v>54</v>
      </c>
      <c r="C12" s="20">
        <f>山下!C30</f>
        <v>21</v>
      </c>
      <c r="D12" s="20">
        <f>山下!D30</f>
        <v>20</v>
      </c>
      <c r="E12" s="20">
        <f>山下!E30</f>
        <v>4</v>
      </c>
      <c r="F12" s="20">
        <f t="shared" si="0"/>
        <v>4</v>
      </c>
      <c r="G12" s="20">
        <f>山下!G30</f>
        <v>3</v>
      </c>
      <c r="H12" s="20">
        <f>山下!H30</f>
        <v>1</v>
      </c>
      <c r="I12" s="20">
        <f>山下!I30</f>
        <v>0</v>
      </c>
      <c r="J12" s="20">
        <f>山下!J30</f>
        <v>0</v>
      </c>
      <c r="K12" s="20">
        <f>山下!K30</f>
        <v>2</v>
      </c>
      <c r="L12" s="21">
        <f t="shared" si="2"/>
        <v>9</v>
      </c>
      <c r="M12" s="22">
        <f>山下!L30</f>
        <v>0</v>
      </c>
      <c r="N12" s="22">
        <f>山下!M30</f>
        <v>2</v>
      </c>
      <c r="O12" s="22">
        <f>山下!N30</f>
        <v>8</v>
      </c>
      <c r="P12" s="23">
        <f t="shared" si="3"/>
        <v>1</v>
      </c>
      <c r="Q12" s="20">
        <f>山下!O30</f>
        <v>3</v>
      </c>
      <c r="R12" s="26">
        <f>山下!P30</f>
        <v>0.2</v>
      </c>
      <c r="S12" s="26">
        <f>山下!Q30</f>
        <v>0.27272727272727271</v>
      </c>
      <c r="T12" s="26">
        <f>山下!R30</f>
        <v>0.25</v>
      </c>
      <c r="U12" s="20" t="str">
        <f t="shared" si="1"/>
        <v xml:space="preserve"> </v>
      </c>
      <c r="V12" s="20">
        <f>山下!S30</f>
        <v>0</v>
      </c>
      <c r="W12" s="20">
        <f>山下!T30</f>
        <v>3</v>
      </c>
    </row>
    <row r="13" spans="1:23" x14ac:dyDescent="0.15">
      <c r="A13" s="19">
        <v>35</v>
      </c>
      <c r="B13" s="19" t="s">
        <v>43</v>
      </c>
      <c r="C13" s="20">
        <f>左近允!C30</f>
        <v>23</v>
      </c>
      <c r="D13" s="20">
        <f>左近允!D30</f>
        <v>22</v>
      </c>
      <c r="E13" s="20">
        <f>左近允!E30</f>
        <v>3</v>
      </c>
      <c r="F13" s="20">
        <f t="shared" si="0"/>
        <v>3</v>
      </c>
      <c r="G13" s="20">
        <f>左近允!G30</f>
        <v>3</v>
      </c>
      <c r="H13" s="20">
        <f>左近允!H30</f>
        <v>0</v>
      </c>
      <c r="I13" s="20">
        <f>左近允!I30</f>
        <v>0</v>
      </c>
      <c r="J13" s="20">
        <f>左近允!J30</f>
        <v>0</v>
      </c>
      <c r="K13" s="20">
        <f>左近允!K30</f>
        <v>1</v>
      </c>
      <c r="L13" s="21">
        <f t="shared" si="2"/>
        <v>12</v>
      </c>
      <c r="M13" s="22">
        <f>左近允!L30</f>
        <v>0</v>
      </c>
      <c r="N13" s="22">
        <f>左近允!M30</f>
        <v>1</v>
      </c>
      <c r="O13" s="22">
        <f>左近允!N30</f>
        <v>0</v>
      </c>
      <c r="P13" s="23">
        <f t="shared" si="3"/>
        <v>10</v>
      </c>
      <c r="Q13" s="20">
        <f>左近允!O30</f>
        <v>4</v>
      </c>
      <c r="R13" s="24">
        <f>左近允!P30</f>
        <v>0.13636363636363635</v>
      </c>
      <c r="S13" s="27">
        <f>左近允!Q30</f>
        <v>0.17391304347826086</v>
      </c>
      <c r="T13" s="27">
        <f>左近允!R30</f>
        <v>0.13636363636363635</v>
      </c>
      <c r="U13" s="20" t="str">
        <f t="shared" si="1"/>
        <v xml:space="preserve"> </v>
      </c>
      <c r="V13" s="20">
        <f>左近允!S30</f>
        <v>1</v>
      </c>
      <c r="W13" s="20">
        <f>左近允!T30</f>
        <v>1</v>
      </c>
    </row>
    <row r="14" spans="1:23" x14ac:dyDescent="0.15">
      <c r="A14" s="19">
        <v>33</v>
      </c>
      <c r="B14" s="19" t="s">
        <v>58</v>
      </c>
      <c r="C14" s="20">
        <f>田中勇貴!C30</f>
        <v>35</v>
      </c>
      <c r="D14" s="20">
        <f>田中勇貴!D30</f>
        <v>26</v>
      </c>
      <c r="E14" s="20">
        <f>田中勇貴!E30</f>
        <v>8</v>
      </c>
      <c r="F14" s="20">
        <f t="shared" si="0"/>
        <v>13</v>
      </c>
      <c r="G14" s="20">
        <f>田中勇貴!G30</f>
        <v>9</v>
      </c>
      <c r="H14" s="20">
        <f>田中勇貴!H30</f>
        <v>4</v>
      </c>
      <c r="I14" s="20">
        <f>田中勇貴!I30</f>
        <v>0</v>
      </c>
      <c r="J14" s="20">
        <f>田中勇貴!J30</f>
        <v>0</v>
      </c>
      <c r="K14" s="20">
        <f>田中勇貴!K30</f>
        <v>6</v>
      </c>
      <c r="L14" s="21">
        <f t="shared" si="2"/>
        <v>3</v>
      </c>
      <c r="M14" s="22">
        <f>田中勇貴!L30</f>
        <v>1</v>
      </c>
      <c r="N14" s="22">
        <f>田中勇貴!M30</f>
        <v>7</v>
      </c>
      <c r="O14" s="22">
        <f>田中勇貴!N30</f>
        <v>0</v>
      </c>
      <c r="P14" s="23">
        <f t="shared" si="3"/>
        <v>10</v>
      </c>
      <c r="Q14" s="20">
        <f>田中勇貴!O30</f>
        <v>3</v>
      </c>
      <c r="R14" s="24">
        <f>田中勇貴!P30</f>
        <v>0.5</v>
      </c>
      <c r="S14" s="27">
        <f>田中勇貴!Q30</f>
        <v>0.60606060606060608</v>
      </c>
      <c r="T14" s="27">
        <f>田中勇貴!R30</f>
        <v>0.65384615384615385</v>
      </c>
      <c r="U14" s="20" t="str">
        <f t="shared" si="1"/>
        <v xml:space="preserve"> </v>
      </c>
      <c r="V14" s="20">
        <f>田中勇貴!S30</f>
        <v>2</v>
      </c>
      <c r="W14" s="20">
        <f>田中勇貴!T30</f>
        <v>8</v>
      </c>
    </row>
    <row r="15" spans="1:23" x14ac:dyDescent="0.15">
      <c r="A15" s="19">
        <v>47</v>
      </c>
      <c r="B15" s="19" t="s">
        <v>52</v>
      </c>
      <c r="C15" s="20">
        <f>伍!C30</f>
        <v>5</v>
      </c>
      <c r="D15" s="20">
        <f>伍!D30</f>
        <v>4</v>
      </c>
      <c r="E15" s="20">
        <f>伍!E30</f>
        <v>2</v>
      </c>
      <c r="F15" s="20">
        <f t="shared" si="0"/>
        <v>0</v>
      </c>
      <c r="G15" s="20">
        <f>伍!G30</f>
        <v>0</v>
      </c>
      <c r="H15" s="20">
        <f>伍!H30</f>
        <v>0</v>
      </c>
      <c r="I15" s="20">
        <f>伍!I30</f>
        <v>0</v>
      </c>
      <c r="J15" s="20">
        <f>伍!J30</f>
        <v>0</v>
      </c>
      <c r="K15" s="20">
        <f>伍!K30</f>
        <v>1</v>
      </c>
      <c r="L15" s="21">
        <f t="shared" si="2"/>
        <v>12</v>
      </c>
      <c r="M15" s="22">
        <f>伍!L30</f>
        <v>0</v>
      </c>
      <c r="N15" s="22">
        <f>伍!M30</f>
        <v>1</v>
      </c>
      <c r="O15" s="22">
        <f>伍!N30</f>
        <v>0</v>
      </c>
      <c r="P15" s="23">
        <f t="shared" si="3"/>
        <v>10</v>
      </c>
      <c r="Q15" s="20">
        <f>伍!O30</f>
        <v>0</v>
      </c>
      <c r="R15" s="26">
        <f>伍!P30</f>
        <v>0</v>
      </c>
      <c r="S15" s="26">
        <f>伍!Q30</f>
        <v>0.2</v>
      </c>
      <c r="T15" s="26">
        <f>伍!R30</f>
        <v>0</v>
      </c>
      <c r="U15" s="20" t="str">
        <f t="shared" si="1"/>
        <v>未達</v>
      </c>
      <c r="V15" s="20">
        <f>伍!S30</f>
        <v>0</v>
      </c>
      <c r="W15" s="20">
        <f>伍!T30</f>
        <v>1</v>
      </c>
    </row>
    <row r="16" spans="1:23" x14ac:dyDescent="0.15">
      <c r="A16" s="20">
        <v>15</v>
      </c>
      <c r="B16" s="20" t="s">
        <v>20</v>
      </c>
      <c r="C16" s="20">
        <f>谷川!C30</f>
        <v>0</v>
      </c>
      <c r="D16" s="20">
        <f>谷川!D30</f>
        <v>0</v>
      </c>
      <c r="E16" s="20">
        <f>谷川!E30</f>
        <v>0</v>
      </c>
      <c r="F16" s="20">
        <f t="shared" si="0"/>
        <v>0</v>
      </c>
      <c r="G16" s="20">
        <f>谷川!G30</f>
        <v>0</v>
      </c>
      <c r="H16" s="20">
        <f>谷川!H30</f>
        <v>0</v>
      </c>
      <c r="I16" s="20">
        <f>谷川!I30</f>
        <v>0</v>
      </c>
      <c r="J16" s="20">
        <f>谷川!J30</f>
        <v>0</v>
      </c>
      <c r="K16" s="20">
        <f>谷川!K30</f>
        <v>0</v>
      </c>
      <c r="L16" s="21">
        <f t="shared" si="2"/>
        <v>18</v>
      </c>
      <c r="M16" s="22">
        <f>谷川!L30</f>
        <v>0</v>
      </c>
      <c r="N16" s="22">
        <f>谷川!M30</f>
        <v>0</v>
      </c>
      <c r="O16" s="22">
        <f>谷川!N30</f>
        <v>0</v>
      </c>
      <c r="P16" s="23">
        <f t="shared" si="3"/>
        <v>10</v>
      </c>
      <c r="Q16" s="20">
        <f>谷川!O30</f>
        <v>0</v>
      </c>
      <c r="R16" s="24" t="str">
        <f>谷川!P30</f>
        <v>-</v>
      </c>
      <c r="S16" s="27" t="str">
        <f>谷川!Q30</f>
        <v>-</v>
      </c>
      <c r="T16" s="27" t="str">
        <f>谷川!R30</f>
        <v xml:space="preserve"> </v>
      </c>
      <c r="U16" s="20" t="str">
        <f t="shared" si="1"/>
        <v>未達</v>
      </c>
      <c r="V16" s="20">
        <f>谷川!S30</f>
        <v>0</v>
      </c>
      <c r="W16" s="20">
        <f>谷川!T30</f>
        <v>0</v>
      </c>
    </row>
    <row r="17" spans="1:23" x14ac:dyDescent="0.15">
      <c r="A17" s="19">
        <v>6</v>
      </c>
      <c r="B17" s="19" t="s">
        <v>66</v>
      </c>
      <c r="C17" s="20">
        <f>山本!C30</f>
        <v>34</v>
      </c>
      <c r="D17" s="20">
        <f>山本!D30</f>
        <v>31</v>
      </c>
      <c r="E17" s="20">
        <f>山本!E30</f>
        <v>3</v>
      </c>
      <c r="F17" s="20">
        <f t="shared" si="0"/>
        <v>8</v>
      </c>
      <c r="G17" s="20">
        <f>山本!G30</f>
        <v>7</v>
      </c>
      <c r="H17" s="20">
        <f>山本!H30</f>
        <v>1</v>
      </c>
      <c r="I17" s="20">
        <f>山本!I30</f>
        <v>0</v>
      </c>
      <c r="J17" s="20">
        <f>山本!J30</f>
        <v>0</v>
      </c>
      <c r="K17" s="20">
        <f>山本!K30</f>
        <v>4</v>
      </c>
      <c r="L17" s="21">
        <f t="shared" si="2"/>
        <v>4</v>
      </c>
      <c r="M17" s="22">
        <f>山本!L30</f>
        <v>0</v>
      </c>
      <c r="N17" s="22">
        <f>山本!M30</f>
        <v>3</v>
      </c>
      <c r="O17" s="22">
        <f>山本!N30</f>
        <v>1</v>
      </c>
      <c r="P17" s="23">
        <f t="shared" si="3"/>
        <v>5</v>
      </c>
      <c r="Q17" s="20">
        <f>山本!O30</f>
        <v>4</v>
      </c>
      <c r="R17" s="24">
        <f>山本!P30</f>
        <v>0.25806451612903225</v>
      </c>
      <c r="S17" s="25">
        <f>山本!Q30</f>
        <v>0.3235294117647059</v>
      </c>
      <c r="T17" s="25">
        <f>山本!R30</f>
        <v>0.29032258064516131</v>
      </c>
      <c r="U17" s="20" t="str">
        <f t="shared" si="1"/>
        <v xml:space="preserve"> </v>
      </c>
      <c r="V17" s="20">
        <f>山本!S30</f>
        <v>0</v>
      </c>
      <c r="W17" s="20">
        <f>山本!T30</f>
        <v>4</v>
      </c>
    </row>
    <row r="18" spans="1:23" x14ac:dyDescent="0.15">
      <c r="A18" s="20">
        <v>9</v>
      </c>
      <c r="B18" s="19" t="s">
        <v>55</v>
      </c>
      <c r="C18" s="20">
        <f>吉田!C30</f>
        <v>0</v>
      </c>
      <c r="D18" s="20">
        <f>吉田!D30</f>
        <v>0</v>
      </c>
      <c r="E18" s="20">
        <f>吉田!E30</f>
        <v>0</v>
      </c>
      <c r="F18" s="20">
        <f t="shared" si="0"/>
        <v>0</v>
      </c>
      <c r="G18" s="20">
        <f>吉田!G30</f>
        <v>0</v>
      </c>
      <c r="H18" s="20">
        <f>吉田!H30</f>
        <v>0</v>
      </c>
      <c r="I18" s="20">
        <f>吉田!I30</f>
        <v>0</v>
      </c>
      <c r="J18" s="20">
        <f>吉田!J30</f>
        <v>0</v>
      </c>
      <c r="K18" s="20">
        <f>吉田!K30</f>
        <v>0</v>
      </c>
      <c r="L18" s="21">
        <f t="shared" si="2"/>
        <v>18</v>
      </c>
      <c r="M18" s="22">
        <f>吉田!L30</f>
        <v>0</v>
      </c>
      <c r="N18" s="22">
        <f>吉田!M30</f>
        <v>0</v>
      </c>
      <c r="O18" s="22">
        <f>吉田!N30</f>
        <v>0</v>
      </c>
      <c r="P18" s="23">
        <f t="shared" si="3"/>
        <v>10</v>
      </c>
      <c r="Q18" s="20">
        <f>吉田!O30</f>
        <v>0</v>
      </c>
      <c r="R18" s="24" t="str">
        <f>吉田!P30</f>
        <v>-</v>
      </c>
      <c r="S18" s="27" t="str">
        <f>吉田!Q30</f>
        <v>-</v>
      </c>
      <c r="T18" s="27" t="str">
        <f>吉田!R30</f>
        <v xml:space="preserve"> </v>
      </c>
      <c r="U18" s="20" t="str">
        <f t="shared" si="1"/>
        <v>未達</v>
      </c>
      <c r="V18" s="20">
        <f>吉田!S30</f>
        <v>0</v>
      </c>
      <c r="W18" s="20">
        <f>吉田!T30</f>
        <v>0</v>
      </c>
    </row>
    <row r="19" spans="1:23" x14ac:dyDescent="0.15">
      <c r="A19" s="19">
        <v>69</v>
      </c>
      <c r="B19" s="19" t="s">
        <v>68</v>
      </c>
      <c r="C19" s="20">
        <f>山田!C30</f>
        <v>1</v>
      </c>
      <c r="D19" s="20">
        <f>山田!D30</f>
        <v>1</v>
      </c>
      <c r="E19" s="20">
        <f>山田!E30</f>
        <v>0</v>
      </c>
      <c r="F19" s="20">
        <f t="shared" si="0"/>
        <v>0</v>
      </c>
      <c r="G19" s="20">
        <f>山田!G30</f>
        <v>0</v>
      </c>
      <c r="H19" s="20">
        <f>山田!H30</f>
        <v>0</v>
      </c>
      <c r="I19" s="20">
        <f>山田!I30</f>
        <v>0</v>
      </c>
      <c r="J19" s="20">
        <f>山田!J30</f>
        <v>0</v>
      </c>
      <c r="K19" s="20">
        <f>山田!K30</f>
        <v>0</v>
      </c>
      <c r="L19" s="21">
        <f t="shared" si="2"/>
        <v>18</v>
      </c>
      <c r="M19" s="22">
        <f>山田!L30</f>
        <v>0</v>
      </c>
      <c r="N19" s="22">
        <f>山田!M30</f>
        <v>0</v>
      </c>
      <c r="O19" s="22">
        <f>山田!N30</f>
        <v>0</v>
      </c>
      <c r="P19" s="23">
        <f t="shared" si="3"/>
        <v>10</v>
      </c>
      <c r="Q19" s="20">
        <f>山田!O30</f>
        <v>0</v>
      </c>
      <c r="R19" s="24">
        <f>山田!P30</f>
        <v>0</v>
      </c>
      <c r="S19" s="24">
        <f>山田!Q30</f>
        <v>0</v>
      </c>
      <c r="T19" s="24">
        <f>山田!R30</f>
        <v>0</v>
      </c>
      <c r="U19" s="20" t="str">
        <f t="shared" si="1"/>
        <v>未達</v>
      </c>
      <c r="V19" s="20">
        <f>山田!S30</f>
        <v>0</v>
      </c>
      <c r="W19" s="20">
        <f>山田!T30</f>
        <v>0</v>
      </c>
    </row>
    <row r="20" spans="1:23" x14ac:dyDescent="0.15">
      <c r="A20" s="19">
        <v>3</v>
      </c>
      <c r="B20" s="19" t="s">
        <v>65</v>
      </c>
      <c r="C20" s="20">
        <f>渡辺み!C30</f>
        <v>3</v>
      </c>
      <c r="D20" s="20">
        <f>渡辺み!D30</f>
        <v>3</v>
      </c>
      <c r="E20" s="20">
        <f>渡辺み!E30</f>
        <v>0</v>
      </c>
      <c r="F20" s="20">
        <f t="shared" si="0"/>
        <v>0</v>
      </c>
      <c r="G20" s="20">
        <f>渡辺み!G30</f>
        <v>0</v>
      </c>
      <c r="H20" s="20">
        <f>渡辺み!H30</f>
        <v>0</v>
      </c>
      <c r="I20" s="20">
        <f>渡辺み!I30</f>
        <v>0</v>
      </c>
      <c r="J20" s="20">
        <f>渡辺み!J30</f>
        <v>0</v>
      </c>
      <c r="K20" s="20">
        <f>渡辺み!K30</f>
        <v>0</v>
      </c>
      <c r="L20" s="21">
        <f t="shared" si="2"/>
        <v>18</v>
      </c>
      <c r="M20" s="22">
        <f>渡辺み!L30</f>
        <v>0</v>
      </c>
      <c r="N20" s="22">
        <f>渡辺み!M30</f>
        <v>0</v>
      </c>
      <c r="O20" s="22">
        <f>渡辺み!N30</f>
        <v>0</v>
      </c>
      <c r="P20" s="23">
        <f t="shared" si="3"/>
        <v>10</v>
      </c>
      <c r="Q20" s="20">
        <f>渡辺み!O30</f>
        <v>0</v>
      </c>
      <c r="R20" s="24">
        <f>渡辺み!P30</f>
        <v>0</v>
      </c>
      <c r="S20" s="27">
        <f>渡辺み!Q30</f>
        <v>0</v>
      </c>
      <c r="T20" s="27">
        <f>渡辺み!R30</f>
        <v>0</v>
      </c>
      <c r="U20" s="20" t="str">
        <f t="shared" si="1"/>
        <v>未達</v>
      </c>
      <c r="V20" s="20">
        <f>渡辺み!S30</f>
        <v>0</v>
      </c>
      <c r="W20" s="20">
        <f>渡辺み!T30</f>
        <v>0</v>
      </c>
    </row>
    <row r="21" spans="1:23" x14ac:dyDescent="0.15">
      <c r="A21" s="19">
        <v>8</v>
      </c>
      <c r="B21" s="19" t="s">
        <v>53</v>
      </c>
      <c r="C21" s="20">
        <f>平田!C30</f>
        <v>0</v>
      </c>
      <c r="D21" s="20">
        <f>平田!D30</f>
        <v>0</v>
      </c>
      <c r="E21" s="20">
        <f>平田!E30</f>
        <v>0</v>
      </c>
      <c r="F21" s="20">
        <f t="shared" si="0"/>
        <v>0</v>
      </c>
      <c r="G21" s="20">
        <f>平田!G30</f>
        <v>0</v>
      </c>
      <c r="H21" s="20">
        <f>平田!H30</f>
        <v>0</v>
      </c>
      <c r="I21" s="20">
        <f>平田!I30</f>
        <v>0</v>
      </c>
      <c r="J21" s="20">
        <f>平田!J30</f>
        <v>0</v>
      </c>
      <c r="K21" s="20">
        <f>平田!K30</f>
        <v>0</v>
      </c>
      <c r="L21" s="21">
        <f t="shared" si="2"/>
        <v>18</v>
      </c>
      <c r="M21" s="22">
        <f>平田!L30</f>
        <v>0</v>
      </c>
      <c r="N21" s="22">
        <f>平田!M30</f>
        <v>0</v>
      </c>
      <c r="O21" s="22">
        <f>平田!N30</f>
        <v>0</v>
      </c>
      <c r="P21" s="23">
        <f t="shared" si="3"/>
        <v>10</v>
      </c>
      <c r="Q21" s="20">
        <f>平田!O30</f>
        <v>0</v>
      </c>
      <c r="R21" s="24" t="str">
        <f>平田!P30</f>
        <v>-</v>
      </c>
      <c r="S21" s="27" t="str">
        <f>平田!Q30</f>
        <v>-</v>
      </c>
      <c r="T21" s="27" t="str">
        <f>平田!R30</f>
        <v xml:space="preserve"> </v>
      </c>
      <c r="U21" s="20" t="str">
        <f t="shared" si="1"/>
        <v>未達</v>
      </c>
      <c r="V21" s="20">
        <f>平田!S30</f>
        <v>0</v>
      </c>
      <c r="W21" s="20">
        <f>平田!T30</f>
        <v>0</v>
      </c>
    </row>
    <row r="22" spans="1:23" x14ac:dyDescent="0.15">
      <c r="A22" s="19">
        <v>13</v>
      </c>
      <c r="B22" s="19" t="s">
        <v>71</v>
      </c>
      <c r="C22" s="20">
        <f>蓑原!C30</f>
        <v>4</v>
      </c>
      <c r="D22" s="20">
        <f>蓑原!D30</f>
        <v>4</v>
      </c>
      <c r="E22" s="20">
        <f>蓑原!E30</f>
        <v>0</v>
      </c>
      <c r="F22" s="20">
        <f>蓑原!F30</f>
        <v>0</v>
      </c>
      <c r="G22" s="20">
        <f>蓑原!G30</f>
        <v>0</v>
      </c>
      <c r="H22" s="20">
        <f>蓑原!H30</f>
        <v>0</v>
      </c>
      <c r="I22" s="20">
        <f>蓑原!I30</f>
        <v>0</v>
      </c>
      <c r="J22" s="20">
        <f>蓑原!J30</f>
        <v>0</v>
      </c>
      <c r="K22" s="20">
        <f>蓑原!K30</f>
        <v>0</v>
      </c>
      <c r="L22" s="21">
        <f t="shared" si="2"/>
        <v>18</v>
      </c>
      <c r="M22" s="22">
        <f>蓑原!L30</f>
        <v>0</v>
      </c>
      <c r="N22" s="22">
        <f>蓑原!M30</f>
        <v>0</v>
      </c>
      <c r="O22" s="22">
        <f>蓑原!N30</f>
        <v>0</v>
      </c>
      <c r="P22" s="23">
        <f t="shared" si="3"/>
        <v>10</v>
      </c>
      <c r="Q22" s="20">
        <f>蓑原!O30</f>
        <v>1</v>
      </c>
      <c r="R22" s="20">
        <f>蓑原!P30</f>
        <v>0</v>
      </c>
      <c r="S22" s="20">
        <f>蓑原!Q30</f>
        <v>0</v>
      </c>
      <c r="T22" s="20">
        <f>蓑原!R30</f>
        <v>0</v>
      </c>
      <c r="U22" s="20" t="str">
        <f t="shared" si="1"/>
        <v>未達</v>
      </c>
      <c r="V22" s="20">
        <f>蓑原!S30</f>
        <v>0</v>
      </c>
      <c r="W22" s="20">
        <f>蓑原!T30</f>
        <v>2</v>
      </c>
    </row>
    <row r="23" spans="1:23" x14ac:dyDescent="0.15">
      <c r="A23" s="19">
        <v>52</v>
      </c>
      <c r="B23" s="19" t="s">
        <v>62</v>
      </c>
      <c r="C23" s="20">
        <f>何!C30</f>
        <v>0</v>
      </c>
      <c r="D23" s="20">
        <f>何!D30</f>
        <v>0</v>
      </c>
      <c r="E23" s="20">
        <f>何!E30</f>
        <v>0</v>
      </c>
      <c r="F23" s="20">
        <f t="shared" si="0"/>
        <v>0</v>
      </c>
      <c r="G23" s="20">
        <f>何!G30</f>
        <v>0</v>
      </c>
      <c r="H23" s="20">
        <f>何!H30</f>
        <v>0</v>
      </c>
      <c r="I23" s="20">
        <f>何!I30</f>
        <v>0</v>
      </c>
      <c r="J23" s="20">
        <f>何!J30</f>
        <v>0</v>
      </c>
      <c r="K23" s="20">
        <f>何!K30</f>
        <v>0</v>
      </c>
      <c r="L23" s="21">
        <f t="shared" si="2"/>
        <v>18</v>
      </c>
      <c r="M23" s="22">
        <f>何!L30</f>
        <v>0</v>
      </c>
      <c r="N23" s="22">
        <f>何!M30</f>
        <v>0</v>
      </c>
      <c r="O23" s="22">
        <f>何!N30</f>
        <v>0</v>
      </c>
      <c r="P23" s="23">
        <f t="shared" si="3"/>
        <v>10</v>
      </c>
      <c r="Q23" s="20">
        <f>何!O30</f>
        <v>0</v>
      </c>
      <c r="R23" s="24" t="str">
        <f>何!P30</f>
        <v>-</v>
      </c>
      <c r="S23" s="25" t="str">
        <f>何!Q30</f>
        <v>-</v>
      </c>
      <c r="T23" s="25" t="str">
        <f>何!R30</f>
        <v xml:space="preserve"> </v>
      </c>
      <c r="U23" s="20" t="str">
        <f t="shared" si="1"/>
        <v>未達</v>
      </c>
      <c r="V23" s="20">
        <f>何!S30</f>
        <v>0</v>
      </c>
      <c r="W23" s="20">
        <f>何!T30</f>
        <v>0</v>
      </c>
    </row>
    <row r="24" spans="1:23" x14ac:dyDescent="0.15">
      <c r="A24" s="19">
        <v>40</v>
      </c>
      <c r="B24" s="19" t="s">
        <v>64</v>
      </c>
      <c r="C24" s="20">
        <f>林!C30</f>
        <v>0</v>
      </c>
      <c r="D24" s="20">
        <f>林!D30</f>
        <v>0</v>
      </c>
      <c r="E24" s="20">
        <f>林!E30</f>
        <v>0</v>
      </c>
      <c r="F24" s="20">
        <f t="shared" si="0"/>
        <v>0</v>
      </c>
      <c r="G24" s="20">
        <f>林!G30</f>
        <v>0</v>
      </c>
      <c r="H24" s="20">
        <f>林!H30</f>
        <v>0</v>
      </c>
      <c r="I24" s="20">
        <f>林!I30</f>
        <v>0</v>
      </c>
      <c r="J24" s="20">
        <f>林!J30</f>
        <v>0</v>
      </c>
      <c r="K24" s="20">
        <f>林!K30</f>
        <v>0</v>
      </c>
      <c r="L24" s="21">
        <f t="shared" si="2"/>
        <v>18</v>
      </c>
      <c r="M24" s="22">
        <f>林!L30</f>
        <v>0</v>
      </c>
      <c r="N24" s="22">
        <f>林!M30</f>
        <v>0</v>
      </c>
      <c r="O24" s="22">
        <f>林!N30</f>
        <v>0</v>
      </c>
      <c r="P24" s="23">
        <f t="shared" si="3"/>
        <v>10</v>
      </c>
      <c r="Q24" s="20">
        <f>林!O30</f>
        <v>0</v>
      </c>
      <c r="R24" s="24" t="str">
        <f>林!P30</f>
        <v>-</v>
      </c>
      <c r="S24" s="24" t="str">
        <f>林!Q30</f>
        <v>-</v>
      </c>
      <c r="T24" s="25" t="str">
        <f>林!R30</f>
        <v xml:space="preserve"> </v>
      </c>
      <c r="U24" s="20" t="str">
        <f t="shared" si="1"/>
        <v>未達</v>
      </c>
      <c r="V24" s="20">
        <f>林!S30</f>
        <v>0</v>
      </c>
      <c r="W24" s="20">
        <f>林!T30</f>
        <v>0</v>
      </c>
    </row>
    <row r="25" spans="1:23" x14ac:dyDescent="0.15">
      <c r="A25" s="19">
        <v>18</v>
      </c>
      <c r="B25" s="19" t="s">
        <v>57</v>
      </c>
      <c r="C25" s="20">
        <f>田中勇作!C30</f>
        <v>0</v>
      </c>
      <c r="D25" s="20">
        <f>田中勇作!D30</f>
        <v>0</v>
      </c>
      <c r="E25" s="20">
        <f>田中勇作!E30</f>
        <v>0</v>
      </c>
      <c r="F25" s="20">
        <f t="shared" si="0"/>
        <v>0</v>
      </c>
      <c r="G25" s="20">
        <f>田中勇作!G30</f>
        <v>0</v>
      </c>
      <c r="H25" s="20">
        <f>田中勇作!H30</f>
        <v>0</v>
      </c>
      <c r="I25" s="20">
        <f>田中勇作!I30</f>
        <v>0</v>
      </c>
      <c r="J25" s="20">
        <f>田中勇作!J30</f>
        <v>0</v>
      </c>
      <c r="K25" s="20">
        <f>田中勇作!K30</f>
        <v>0</v>
      </c>
      <c r="L25" s="21">
        <f t="shared" si="2"/>
        <v>18</v>
      </c>
      <c r="M25" s="22">
        <f>田中勇作!L30</f>
        <v>0</v>
      </c>
      <c r="N25" s="22">
        <f>田中勇作!M30</f>
        <v>0</v>
      </c>
      <c r="O25" s="22">
        <f>田中勇作!N30</f>
        <v>0</v>
      </c>
      <c r="P25" s="23">
        <f t="shared" si="3"/>
        <v>10</v>
      </c>
      <c r="Q25" s="20">
        <f>田中勇作!O30</f>
        <v>0</v>
      </c>
      <c r="R25" s="24" t="str">
        <f>田中勇作!P30</f>
        <v>-</v>
      </c>
      <c r="S25" s="27" t="str">
        <f>田中勇作!Q30</f>
        <v>-</v>
      </c>
      <c r="T25" s="27" t="str">
        <f>田中勇作!R30</f>
        <v xml:space="preserve"> </v>
      </c>
      <c r="U25" s="20" t="str">
        <f t="shared" si="1"/>
        <v>未達</v>
      </c>
      <c r="V25" s="20">
        <f>田中勇作!S30</f>
        <v>0</v>
      </c>
      <c r="W25" s="20">
        <f>田中勇作!T30</f>
        <v>0</v>
      </c>
    </row>
    <row r="26" spans="1:23" x14ac:dyDescent="0.15">
      <c r="A26" s="19">
        <v>17</v>
      </c>
      <c r="B26" s="19" t="s">
        <v>49</v>
      </c>
      <c r="C26" s="20">
        <f>川辺!C30</f>
        <v>0</v>
      </c>
      <c r="D26" s="20">
        <f>川辺!D30</f>
        <v>0</v>
      </c>
      <c r="E26" s="20">
        <f>川辺!E30</f>
        <v>0</v>
      </c>
      <c r="F26" s="20">
        <f t="shared" si="0"/>
        <v>0</v>
      </c>
      <c r="G26" s="20">
        <f>川辺!G30</f>
        <v>0</v>
      </c>
      <c r="H26" s="20">
        <f>川辺!H30</f>
        <v>0</v>
      </c>
      <c r="I26" s="20">
        <f>川辺!I30</f>
        <v>0</v>
      </c>
      <c r="J26" s="20">
        <f>川辺!J30</f>
        <v>0</v>
      </c>
      <c r="K26" s="20">
        <f>川辺!K30</f>
        <v>0</v>
      </c>
      <c r="L26" s="21">
        <f t="shared" si="2"/>
        <v>18</v>
      </c>
      <c r="M26" s="22">
        <f>川辺!L30</f>
        <v>0</v>
      </c>
      <c r="N26" s="22">
        <f>川辺!M30</f>
        <v>0</v>
      </c>
      <c r="O26" s="22">
        <f>川辺!N30</f>
        <v>0</v>
      </c>
      <c r="P26" s="23">
        <f t="shared" si="3"/>
        <v>10</v>
      </c>
      <c r="Q26" s="20">
        <f>川辺!O30</f>
        <v>0</v>
      </c>
      <c r="R26" s="24" t="str">
        <f>川辺!P30</f>
        <v>-</v>
      </c>
      <c r="S26" s="25" t="str">
        <f>川辺!Q30</f>
        <v>-</v>
      </c>
      <c r="T26" s="25" t="str">
        <f>川辺!R30</f>
        <v xml:space="preserve"> </v>
      </c>
      <c r="U26" s="20" t="str">
        <f t="shared" si="1"/>
        <v>未達</v>
      </c>
      <c r="V26" s="20">
        <f>川辺!S30</f>
        <v>0</v>
      </c>
      <c r="W26" s="20">
        <f>川辺!T30</f>
        <v>0</v>
      </c>
    </row>
    <row r="27" spans="1:23" x14ac:dyDescent="0.15">
      <c r="A27" s="19">
        <v>23</v>
      </c>
      <c r="B27" s="19" t="s">
        <v>67</v>
      </c>
      <c r="C27" s="20">
        <f>秦!C30</f>
        <v>0</v>
      </c>
      <c r="D27" s="20">
        <f>秦!D30</f>
        <v>0</v>
      </c>
      <c r="E27" s="20">
        <f>秦!E30</f>
        <v>0</v>
      </c>
      <c r="F27" s="20">
        <f t="shared" si="0"/>
        <v>0</v>
      </c>
      <c r="G27" s="20">
        <f>秦!G30</f>
        <v>0</v>
      </c>
      <c r="H27" s="20">
        <f>秦!H30</f>
        <v>0</v>
      </c>
      <c r="I27" s="20">
        <f>秦!I30</f>
        <v>0</v>
      </c>
      <c r="J27" s="20">
        <f>秦!J30</f>
        <v>0</v>
      </c>
      <c r="K27" s="20">
        <f>秦!K30</f>
        <v>0</v>
      </c>
      <c r="L27" s="21">
        <f t="shared" si="2"/>
        <v>18</v>
      </c>
      <c r="M27" s="22">
        <f>秦!L30</f>
        <v>0</v>
      </c>
      <c r="N27" s="22">
        <f>秦!M30</f>
        <v>0</v>
      </c>
      <c r="O27" s="22">
        <f>秦!N30</f>
        <v>0</v>
      </c>
      <c r="P27" s="23">
        <f t="shared" si="3"/>
        <v>10</v>
      </c>
      <c r="Q27" s="20">
        <f>秦!O30</f>
        <v>0</v>
      </c>
      <c r="R27" s="26" t="str">
        <f>秦!P30</f>
        <v>-</v>
      </c>
      <c r="S27" s="26" t="str">
        <f>秦!Q30</f>
        <v>-</v>
      </c>
      <c r="T27" s="26" t="str">
        <f>秦!R30</f>
        <v xml:space="preserve"> </v>
      </c>
      <c r="U27" s="20" t="str">
        <f t="shared" si="1"/>
        <v>未達</v>
      </c>
      <c r="V27" s="20">
        <f>秦!S30</f>
        <v>0</v>
      </c>
      <c r="W27" s="20">
        <f>秦!T30</f>
        <v>0</v>
      </c>
    </row>
    <row r="28" spans="1:23" x14ac:dyDescent="0.15">
      <c r="A28" s="19">
        <v>88</v>
      </c>
      <c r="B28" s="19" t="s">
        <v>45</v>
      </c>
      <c r="C28" s="20">
        <f>柴田!C30</f>
        <v>0</v>
      </c>
      <c r="D28" s="20">
        <f>柴田!D30</f>
        <v>0</v>
      </c>
      <c r="E28" s="20">
        <f>柴田!E30</f>
        <v>0</v>
      </c>
      <c r="F28" s="20">
        <f t="shared" si="0"/>
        <v>0</v>
      </c>
      <c r="G28" s="20">
        <f>柴田!G30</f>
        <v>0</v>
      </c>
      <c r="H28" s="20">
        <f>柴田!H30</f>
        <v>0</v>
      </c>
      <c r="I28" s="20">
        <f>柴田!I30</f>
        <v>0</v>
      </c>
      <c r="J28" s="20">
        <f>柴田!J30</f>
        <v>0</v>
      </c>
      <c r="K28" s="20">
        <f>柴田!K30</f>
        <v>0</v>
      </c>
      <c r="L28" s="21">
        <f t="shared" si="2"/>
        <v>18</v>
      </c>
      <c r="M28" s="22">
        <f>柴田!L30</f>
        <v>0</v>
      </c>
      <c r="N28" s="22">
        <f>柴田!M30</f>
        <v>0</v>
      </c>
      <c r="O28" s="22">
        <f>柴田!N30</f>
        <v>0</v>
      </c>
      <c r="P28" s="23">
        <f t="shared" si="3"/>
        <v>10</v>
      </c>
      <c r="Q28" s="20">
        <f>柴田!O30</f>
        <v>0</v>
      </c>
      <c r="R28" s="24" t="str">
        <f>柴田!P30</f>
        <v>-</v>
      </c>
      <c r="S28" s="27" t="str">
        <f>柴田!Q30</f>
        <v>-</v>
      </c>
      <c r="T28" s="27" t="str">
        <f>柴田!R30</f>
        <v xml:space="preserve"> </v>
      </c>
      <c r="U28" s="20" t="str">
        <f t="shared" si="1"/>
        <v>未達</v>
      </c>
      <c r="V28" s="20">
        <f>柴田!S30</f>
        <v>0</v>
      </c>
      <c r="W28" s="20">
        <f>柴田!T30</f>
        <v>0</v>
      </c>
    </row>
    <row r="29" spans="1:23" x14ac:dyDescent="0.15">
      <c r="A29" s="19">
        <v>96</v>
      </c>
      <c r="B29" s="19" t="s">
        <v>50</v>
      </c>
      <c r="C29" s="20">
        <f>柴崎!C30</f>
        <v>0</v>
      </c>
      <c r="D29" s="20">
        <f>柴崎!D30</f>
        <v>0</v>
      </c>
      <c r="E29" s="20">
        <f>柴崎!E30</f>
        <v>0</v>
      </c>
      <c r="F29" s="20">
        <f t="shared" si="0"/>
        <v>0</v>
      </c>
      <c r="G29" s="20">
        <f>柴崎!G30</f>
        <v>0</v>
      </c>
      <c r="H29" s="20">
        <f>柴崎!H30</f>
        <v>0</v>
      </c>
      <c r="I29" s="20">
        <f>柴崎!I30</f>
        <v>0</v>
      </c>
      <c r="J29" s="20">
        <f>柴崎!J30</f>
        <v>0</v>
      </c>
      <c r="K29" s="20">
        <f>柴崎!K30</f>
        <v>0</v>
      </c>
      <c r="L29" s="21">
        <f t="shared" si="2"/>
        <v>18</v>
      </c>
      <c r="M29" s="22">
        <f>柴崎!L30</f>
        <v>0</v>
      </c>
      <c r="N29" s="22">
        <f>柴崎!M30</f>
        <v>0</v>
      </c>
      <c r="O29" s="22">
        <f>柴崎!N30</f>
        <v>0</v>
      </c>
      <c r="P29" s="23">
        <f t="shared" si="3"/>
        <v>10</v>
      </c>
      <c r="Q29" s="20">
        <f>柴崎!O30</f>
        <v>0</v>
      </c>
      <c r="R29" s="24" t="str">
        <f>柴崎!P30</f>
        <v>-</v>
      </c>
      <c r="S29" s="25" t="str">
        <f>柴崎!Q30</f>
        <v>-</v>
      </c>
      <c r="T29" s="25" t="str">
        <f>柴崎!R30</f>
        <v xml:space="preserve"> </v>
      </c>
      <c r="U29" s="20" t="str">
        <f t="shared" si="1"/>
        <v>未達</v>
      </c>
      <c r="V29" s="20">
        <f>柴崎!S30</f>
        <v>0</v>
      </c>
      <c r="W29" s="20">
        <f>柴崎!T30</f>
        <v>0</v>
      </c>
    </row>
    <row r="30" spans="1:23" x14ac:dyDescent="0.15">
      <c r="A30" s="19">
        <v>20</v>
      </c>
      <c r="B30" s="19" t="s">
        <v>44</v>
      </c>
      <c r="C30" s="20">
        <f>葉山!C30</f>
        <v>4</v>
      </c>
      <c r="D30" s="20">
        <f>葉山!D30</f>
        <v>2</v>
      </c>
      <c r="E30" s="20">
        <f>葉山!E30</f>
        <v>3</v>
      </c>
      <c r="F30" s="20">
        <f t="shared" si="0"/>
        <v>0</v>
      </c>
      <c r="G30" s="20">
        <f>葉山!G30</f>
        <v>0</v>
      </c>
      <c r="H30" s="20">
        <f>葉山!H30</f>
        <v>0</v>
      </c>
      <c r="I30" s="20">
        <f>葉山!I30</f>
        <v>0</v>
      </c>
      <c r="J30" s="20">
        <f>葉山!J30</f>
        <v>0</v>
      </c>
      <c r="K30" s="20">
        <f>葉山!K30</f>
        <v>0</v>
      </c>
      <c r="L30" s="21">
        <f t="shared" si="2"/>
        <v>18</v>
      </c>
      <c r="M30" s="22">
        <f>葉山!L30</f>
        <v>0</v>
      </c>
      <c r="N30" s="22">
        <f>葉山!M30</f>
        <v>2</v>
      </c>
      <c r="O30" s="22">
        <f>葉山!N30</f>
        <v>1</v>
      </c>
      <c r="P30" s="23">
        <f t="shared" si="3"/>
        <v>5</v>
      </c>
      <c r="Q30" s="20">
        <f>葉山!O30</f>
        <v>0</v>
      </c>
      <c r="R30" s="24">
        <f>葉山!P30</f>
        <v>0</v>
      </c>
      <c r="S30" s="24">
        <f>葉山!Q30</f>
        <v>0.5</v>
      </c>
      <c r="T30" s="27">
        <f>葉山!R30</f>
        <v>0</v>
      </c>
      <c r="U30" s="20" t="str">
        <f t="shared" si="1"/>
        <v>未達</v>
      </c>
      <c r="V30" s="20">
        <f>葉山!S30</f>
        <v>1</v>
      </c>
      <c r="W30" s="20">
        <f>葉山!T30</f>
        <v>1</v>
      </c>
    </row>
    <row r="31" spans="1:23" x14ac:dyDescent="0.15">
      <c r="A31" s="19">
        <v>22</v>
      </c>
      <c r="B31" s="19" t="s">
        <v>61</v>
      </c>
      <c r="C31" s="20">
        <f>岩井!C30</f>
        <v>0</v>
      </c>
      <c r="D31" s="20">
        <f>岩井!D30</f>
        <v>0</v>
      </c>
      <c r="E31" s="20">
        <f>岩井!E30</f>
        <v>0</v>
      </c>
      <c r="F31" s="20">
        <f t="shared" si="0"/>
        <v>0</v>
      </c>
      <c r="G31" s="20">
        <f>岩井!G30</f>
        <v>0</v>
      </c>
      <c r="H31" s="20">
        <f>岩井!H30</f>
        <v>0</v>
      </c>
      <c r="I31" s="20">
        <f>岩井!I30</f>
        <v>0</v>
      </c>
      <c r="J31" s="20">
        <f>岩井!J30</f>
        <v>0</v>
      </c>
      <c r="K31" s="20">
        <f>岩井!K30</f>
        <v>0</v>
      </c>
      <c r="L31" s="21">
        <f t="shared" si="2"/>
        <v>18</v>
      </c>
      <c r="M31" s="22">
        <f>岩井!L30</f>
        <v>0</v>
      </c>
      <c r="N31" s="22">
        <f>岩井!M30</f>
        <v>0</v>
      </c>
      <c r="O31" s="22">
        <f>岩井!N30</f>
        <v>0</v>
      </c>
      <c r="P31" s="23">
        <f t="shared" si="3"/>
        <v>10</v>
      </c>
      <c r="Q31" s="20">
        <f>岩井!O30</f>
        <v>0</v>
      </c>
      <c r="R31" s="26" t="str">
        <f>岩井!P30</f>
        <v>-</v>
      </c>
      <c r="S31" s="26" t="str">
        <f>岩井!Q30</f>
        <v>-</v>
      </c>
      <c r="T31" s="26" t="str">
        <f>岩井!R30</f>
        <v xml:space="preserve"> </v>
      </c>
      <c r="U31" s="20" t="str">
        <f t="shared" si="1"/>
        <v>未達</v>
      </c>
      <c r="V31" s="20">
        <f>岩井!S30</f>
        <v>0</v>
      </c>
      <c r="W31" s="20">
        <f>岩井!T30</f>
        <v>0</v>
      </c>
    </row>
    <row r="32" spans="1:23" x14ac:dyDescent="0.15">
      <c r="A32" s="19">
        <v>4</v>
      </c>
      <c r="B32" s="19" t="s">
        <v>81</v>
      </c>
      <c r="C32" s="20">
        <f>稲谷!C30</f>
        <v>3</v>
      </c>
      <c r="D32" s="20">
        <f>稲谷!D30</f>
        <v>3</v>
      </c>
      <c r="E32" s="20">
        <f>稲谷!E30</f>
        <v>0</v>
      </c>
      <c r="F32" s="20">
        <f t="shared" si="0"/>
        <v>0</v>
      </c>
      <c r="G32" s="20">
        <f>稲谷!G30</f>
        <v>0</v>
      </c>
      <c r="H32" s="20">
        <f>稲谷!H30</f>
        <v>0</v>
      </c>
      <c r="I32" s="20">
        <f>稲谷!I30</f>
        <v>0</v>
      </c>
      <c r="J32" s="20">
        <f>稲谷!J30</f>
        <v>0</v>
      </c>
      <c r="K32" s="20">
        <f>稲谷!K30</f>
        <v>0</v>
      </c>
      <c r="L32" s="21">
        <f t="shared" si="2"/>
        <v>18</v>
      </c>
      <c r="M32" s="20">
        <f>稲谷!L30</f>
        <v>0</v>
      </c>
      <c r="N32" s="20">
        <f>稲谷!M30</f>
        <v>0</v>
      </c>
      <c r="O32" s="20">
        <f>稲谷!N30</f>
        <v>0</v>
      </c>
      <c r="P32" s="23">
        <f t="shared" si="3"/>
        <v>10</v>
      </c>
      <c r="Q32" s="20">
        <f>稲谷!O30</f>
        <v>2</v>
      </c>
      <c r="R32" s="28">
        <f>稲谷!P30</f>
        <v>0</v>
      </c>
      <c r="S32" s="28">
        <f>稲谷!Q30</f>
        <v>0</v>
      </c>
      <c r="T32" s="28">
        <f>稲谷!R30</f>
        <v>0</v>
      </c>
      <c r="U32" s="20" t="str">
        <f t="shared" si="1"/>
        <v>未達</v>
      </c>
      <c r="V32" s="20">
        <f>稲谷!S30</f>
        <v>0</v>
      </c>
      <c r="W32" s="20">
        <f>稲谷!T30</f>
        <v>0</v>
      </c>
    </row>
    <row r="33" spans="1:25" x14ac:dyDescent="0.15">
      <c r="A33" s="19">
        <v>99</v>
      </c>
      <c r="B33" s="19" t="s">
        <v>82</v>
      </c>
      <c r="C33" s="20">
        <f>上村!C30</f>
        <v>6</v>
      </c>
      <c r="D33" s="20">
        <f>上村!D30</f>
        <v>6</v>
      </c>
      <c r="E33" s="20">
        <f>上村!E30</f>
        <v>0</v>
      </c>
      <c r="F33" s="20">
        <f t="shared" si="0"/>
        <v>1</v>
      </c>
      <c r="G33" s="20">
        <f>上村!G30</f>
        <v>1</v>
      </c>
      <c r="H33" s="20">
        <f>上村!H30</f>
        <v>0</v>
      </c>
      <c r="I33" s="20">
        <f>上村!I30</f>
        <v>0</v>
      </c>
      <c r="J33" s="20">
        <f>上村!J30</f>
        <v>0</v>
      </c>
      <c r="K33" s="20">
        <f>上村!K30</f>
        <v>0</v>
      </c>
      <c r="L33" s="21">
        <f t="shared" si="2"/>
        <v>18</v>
      </c>
      <c r="M33" s="20">
        <f>上村!L30</f>
        <v>0</v>
      </c>
      <c r="N33" s="20">
        <f>上村!M30</f>
        <v>0</v>
      </c>
      <c r="O33" s="20">
        <f>上村!N30</f>
        <v>0</v>
      </c>
      <c r="P33" s="23">
        <f t="shared" si="3"/>
        <v>10</v>
      </c>
      <c r="Q33" s="20">
        <f>上村!O30</f>
        <v>3</v>
      </c>
      <c r="R33" s="28">
        <f>上村!P30</f>
        <v>0.16666666666666666</v>
      </c>
      <c r="S33" s="28">
        <f>上村!Q30</f>
        <v>0.16666666666666666</v>
      </c>
      <c r="T33" s="28">
        <f>上村!R30</f>
        <v>0.16666666666666666</v>
      </c>
      <c r="U33" s="20" t="str">
        <f t="shared" si="1"/>
        <v>未達</v>
      </c>
      <c r="V33" s="20">
        <f>上村!S30</f>
        <v>0</v>
      </c>
      <c r="W33" s="20">
        <f>上村!T30</f>
        <v>1</v>
      </c>
    </row>
    <row r="34" spans="1:25" x14ac:dyDescent="0.15">
      <c r="A34" s="19">
        <v>10</v>
      </c>
      <c r="B34" s="19" t="s">
        <v>83</v>
      </c>
      <c r="C34" s="19">
        <f>海保!C30</f>
        <v>3</v>
      </c>
      <c r="D34" s="19">
        <f>海保!D30</f>
        <v>2</v>
      </c>
      <c r="E34" s="19">
        <f>海保!E30</f>
        <v>0</v>
      </c>
      <c r="F34" s="20">
        <f t="shared" si="0"/>
        <v>1</v>
      </c>
      <c r="G34" s="19">
        <f>海保!G30</f>
        <v>1</v>
      </c>
      <c r="H34" s="19">
        <f>海保!H30</f>
        <v>0</v>
      </c>
      <c r="I34" s="19">
        <f>海保!I30</f>
        <v>0</v>
      </c>
      <c r="J34" s="19">
        <f>海保!J30</f>
        <v>0</v>
      </c>
      <c r="K34" s="19">
        <f>海保!K30</f>
        <v>1</v>
      </c>
      <c r="L34" s="21">
        <f t="shared" si="2"/>
        <v>12</v>
      </c>
      <c r="M34" s="19">
        <f>海保!L30</f>
        <v>0</v>
      </c>
      <c r="N34" s="19">
        <f>海保!M30</f>
        <v>0</v>
      </c>
      <c r="O34" s="19">
        <f>海保!N30</f>
        <v>0</v>
      </c>
      <c r="P34" s="23">
        <f t="shared" si="3"/>
        <v>10</v>
      </c>
      <c r="Q34" s="19">
        <f>海保!O30</f>
        <v>0</v>
      </c>
      <c r="R34" s="29">
        <f>海保!P30</f>
        <v>0.5</v>
      </c>
      <c r="S34" s="29">
        <f>海保!Q30</f>
        <v>0.5</v>
      </c>
      <c r="T34" s="29">
        <f>海保!R30</f>
        <v>0.5</v>
      </c>
      <c r="U34" s="20" t="str">
        <f t="shared" si="1"/>
        <v>未達</v>
      </c>
      <c r="V34" s="19">
        <f>海保!S30</f>
        <v>1</v>
      </c>
      <c r="W34" s="19">
        <f>海保!T30</f>
        <v>2</v>
      </c>
    </row>
    <row r="35" spans="1:25" x14ac:dyDescent="0.15">
      <c r="A35" s="19">
        <v>0</v>
      </c>
      <c r="B35" s="19" t="s">
        <v>114</v>
      </c>
      <c r="C35" s="19">
        <f>武居!C30</f>
        <v>7</v>
      </c>
      <c r="D35" s="19">
        <f>武居!D30</f>
        <v>5</v>
      </c>
      <c r="E35" s="19">
        <f>武居!E30</f>
        <v>3</v>
      </c>
      <c r="F35" s="19">
        <f>武居!F30</f>
        <v>1</v>
      </c>
      <c r="G35" s="19">
        <f>武居!G30</f>
        <v>1</v>
      </c>
      <c r="H35" s="19">
        <f>武居!H30</f>
        <v>0</v>
      </c>
      <c r="I35" s="19">
        <f>武居!I30</f>
        <v>0</v>
      </c>
      <c r="J35" s="19">
        <f>武居!J30</f>
        <v>0</v>
      </c>
      <c r="K35" s="19">
        <f>武居!K30</f>
        <v>1</v>
      </c>
      <c r="L35" s="21">
        <f t="shared" si="2"/>
        <v>12</v>
      </c>
      <c r="M35" s="19">
        <f>武居!L30</f>
        <v>0</v>
      </c>
      <c r="N35" s="19">
        <f>武居!M30</f>
        <v>2</v>
      </c>
      <c r="O35" s="19">
        <f>武居!N30</f>
        <v>0</v>
      </c>
      <c r="P35" s="23">
        <f t="shared" si="3"/>
        <v>10</v>
      </c>
      <c r="Q35" s="19">
        <f>武居!O30</f>
        <v>0</v>
      </c>
      <c r="R35" s="19">
        <f>武居!P30</f>
        <v>0.2</v>
      </c>
      <c r="S35" s="40">
        <f>武居!Q30</f>
        <v>0.42857142857142855</v>
      </c>
      <c r="T35" s="19">
        <f>武居!R30</f>
        <v>0.2</v>
      </c>
      <c r="U35" s="20" t="str">
        <f t="shared" si="1"/>
        <v>未達</v>
      </c>
      <c r="V35" s="19">
        <f>武居!S30</f>
        <v>0</v>
      </c>
      <c r="W35" s="19">
        <f>武居!T30</f>
        <v>1</v>
      </c>
    </row>
    <row r="36" spans="1:25" x14ac:dyDescent="0.15">
      <c r="A36" s="19">
        <v>30</v>
      </c>
      <c r="B36" s="19" t="s">
        <v>99</v>
      </c>
      <c r="C36" s="19">
        <f>天野!C30</f>
        <v>5</v>
      </c>
      <c r="D36" s="19">
        <f>天野!D30</f>
        <v>5</v>
      </c>
      <c r="E36" s="19">
        <f>天野!E30</f>
        <v>0</v>
      </c>
      <c r="F36" s="19">
        <f>天野!F30</f>
        <v>3</v>
      </c>
      <c r="G36" s="19">
        <f>天野!G30</f>
        <v>2</v>
      </c>
      <c r="H36" s="19">
        <f>天野!H30</f>
        <v>1</v>
      </c>
      <c r="I36" s="19">
        <f>天野!I30</f>
        <v>0</v>
      </c>
      <c r="J36" s="19">
        <f>天野!J30</f>
        <v>0</v>
      </c>
      <c r="K36" s="19">
        <f>天野!K30</f>
        <v>3</v>
      </c>
      <c r="L36" s="21">
        <f t="shared" si="2"/>
        <v>7</v>
      </c>
      <c r="M36" s="19">
        <f>天野!L30</f>
        <v>0</v>
      </c>
      <c r="N36" s="19">
        <f>天野!M30</f>
        <v>0</v>
      </c>
      <c r="O36" s="19">
        <f>天野!N30</f>
        <v>1</v>
      </c>
      <c r="P36" s="23">
        <f t="shared" si="3"/>
        <v>5</v>
      </c>
      <c r="Q36" s="19">
        <f>天野!O30</f>
        <v>0</v>
      </c>
      <c r="R36" s="19">
        <f>天野!P30</f>
        <v>0.6</v>
      </c>
      <c r="S36" s="40">
        <f>天野!Q30</f>
        <v>0.6</v>
      </c>
      <c r="T36" s="19">
        <f>天野!R30</f>
        <v>0.8</v>
      </c>
      <c r="U36" s="20" t="str">
        <f t="shared" si="1"/>
        <v>未達</v>
      </c>
      <c r="V36" s="41">
        <f>天野!S30</f>
        <v>0</v>
      </c>
      <c r="W36" s="41">
        <f>天野!T30</f>
        <v>4</v>
      </c>
    </row>
    <row r="37" spans="1:25" x14ac:dyDescent="0.15">
      <c r="A37" s="19">
        <v>17</v>
      </c>
      <c r="B37" s="19" t="s">
        <v>112</v>
      </c>
      <c r="C37" s="19">
        <f>牧野!C30</f>
        <v>5</v>
      </c>
      <c r="D37" s="19">
        <f>牧野!D30</f>
        <v>2</v>
      </c>
      <c r="E37" s="19">
        <f>牧野!E30</f>
        <v>1</v>
      </c>
      <c r="F37" s="19">
        <f>牧野!F30</f>
        <v>1</v>
      </c>
      <c r="G37" s="19">
        <f>牧野!G30</f>
        <v>0</v>
      </c>
      <c r="H37" s="19">
        <f>牧野!H30</f>
        <v>1</v>
      </c>
      <c r="I37" s="19">
        <f>牧野!I30</f>
        <v>0</v>
      </c>
      <c r="J37" s="19">
        <f>牧野!J30</f>
        <v>0</v>
      </c>
      <c r="K37" s="19">
        <f>牧野!K30</f>
        <v>1</v>
      </c>
      <c r="L37" s="21">
        <f t="shared" si="2"/>
        <v>12</v>
      </c>
      <c r="M37" s="19">
        <f>牧野!L30</f>
        <v>0</v>
      </c>
      <c r="N37" s="19">
        <f>牧野!M30</f>
        <v>3</v>
      </c>
      <c r="O37" s="19">
        <f>牧野!N30</f>
        <v>0</v>
      </c>
      <c r="P37" s="23">
        <f t="shared" si="3"/>
        <v>10</v>
      </c>
      <c r="Q37" s="19">
        <f>牧野!O30</f>
        <v>0</v>
      </c>
      <c r="R37" s="32">
        <f>牧野!P30</f>
        <v>0.5</v>
      </c>
      <c r="S37" s="32">
        <f>牧野!Q30</f>
        <v>0.8</v>
      </c>
      <c r="T37" s="32">
        <f>牧野!R30</f>
        <v>1</v>
      </c>
      <c r="U37" s="19" t="str">
        <f t="shared" si="1"/>
        <v>未達</v>
      </c>
      <c r="V37" s="41">
        <f>牧野!S30</f>
        <v>0</v>
      </c>
      <c r="W37" s="41">
        <f>牧野!T30</f>
        <v>0</v>
      </c>
    </row>
    <row r="38" spans="1:25" x14ac:dyDescent="0.15">
      <c r="A38" s="19">
        <v>8</v>
      </c>
      <c r="B38" s="19" t="s">
        <v>113</v>
      </c>
      <c r="C38" s="19">
        <f>蓬莱!C30</f>
        <v>3</v>
      </c>
      <c r="D38" s="19">
        <f>蓬莱!D30</f>
        <v>2</v>
      </c>
      <c r="E38" s="19">
        <f>蓬莱!E30</f>
        <v>0</v>
      </c>
      <c r="F38" s="19">
        <f>蓬莱!F30</f>
        <v>2</v>
      </c>
      <c r="G38" s="19">
        <f>蓬莱!G30</f>
        <v>2</v>
      </c>
      <c r="H38" s="19">
        <f>蓬莱!H30</f>
        <v>0</v>
      </c>
      <c r="I38" s="19">
        <f>蓬莱!I30</f>
        <v>0</v>
      </c>
      <c r="J38" s="19">
        <f>蓬莱!J30</f>
        <v>0</v>
      </c>
      <c r="K38" s="19">
        <f>蓬莱!K30</f>
        <v>0</v>
      </c>
      <c r="L38" s="21">
        <f t="shared" si="2"/>
        <v>18</v>
      </c>
      <c r="M38" s="19">
        <f>蓬莱!L30</f>
        <v>0</v>
      </c>
      <c r="N38" s="19">
        <f>蓬莱!M30</f>
        <v>1</v>
      </c>
      <c r="O38" s="19">
        <f>蓬莱!N30</f>
        <v>0</v>
      </c>
      <c r="P38" s="23">
        <f t="shared" si="3"/>
        <v>10</v>
      </c>
      <c r="Q38" s="19">
        <f>蓬莱!O30</f>
        <v>0</v>
      </c>
      <c r="R38" s="32">
        <f>蓬莱!P30</f>
        <v>1</v>
      </c>
      <c r="S38" s="32">
        <f>蓬莱!Q30</f>
        <v>1</v>
      </c>
      <c r="T38" s="32">
        <f>蓬莱!R30</f>
        <v>1</v>
      </c>
      <c r="U38" s="19" t="str">
        <f t="shared" si="1"/>
        <v>未達</v>
      </c>
      <c r="V38" s="41">
        <f>蓬莱!S30</f>
        <v>0</v>
      </c>
      <c r="W38" s="41">
        <f>蓬莱!T30</f>
        <v>2</v>
      </c>
    </row>
    <row r="39" spans="1:25" x14ac:dyDescent="0.15">
      <c r="A39" s="19">
        <v>13</v>
      </c>
      <c r="B39" s="19" t="s">
        <v>121</v>
      </c>
      <c r="C39" s="19">
        <f>本村!C30</f>
        <v>0</v>
      </c>
      <c r="D39" s="19">
        <f>本村!D30</f>
        <v>0</v>
      </c>
      <c r="E39" s="19">
        <f>本村!E30</f>
        <v>0</v>
      </c>
      <c r="F39" s="19">
        <f>本村!F30</f>
        <v>0</v>
      </c>
      <c r="G39" s="19">
        <f>本村!G30</f>
        <v>0</v>
      </c>
      <c r="H39" s="19">
        <f>本村!H30</f>
        <v>0</v>
      </c>
      <c r="I39" s="19">
        <f>本村!I30</f>
        <v>0</v>
      </c>
      <c r="J39" s="19">
        <f>本村!J30</f>
        <v>0</v>
      </c>
      <c r="K39" s="19">
        <f>本村!K30</f>
        <v>0</v>
      </c>
      <c r="L39" s="21">
        <f t="shared" si="2"/>
        <v>18</v>
      </c>
      <c r="M39" s="19">
        <f>本村!L30</f>
        <v>0</v>
      </c>
      <c r="N39" s="19">
        <f>本村!M30</f>
        <v>0</v>
      </c>
      <c r="O39" s="19">
        <f>本村!N30</f>
        <v>0</v>
      </c>
      <c r="P39" s="23">
        <f t="shared" si="3"/>
        <v>10</v>
      </c>
      <c r="Q39" s="19">
        <f>本村!O30</f>
        <v>0</v>
      </c>
      <c r="R39" s="19" t="str">
        <f>本村!P30</f>
        <v>-</v>
      </c>
      <c r="S39" s="19" t="str">
        <f>本村!Q30</f>
        <v>-</v>
      </c>
      <c r="T39" s="19" t="str">
        <f>本村!R30</f>
        <v xml:space="preserve"> </v>
      </c>
      <c r="U39" s="19" t="str">
        <f t="shared" si="1"/>
        <v>未達</v>
      </c>
      <c r="V39" s="19">
        <f>本村!S30</f>
        <v>0</v>
      </c>
      <c r="W39" s="19">
        <v>1</v>
      </c>
      <c r="X39" s="42"/>
      <c r="Y39" s="42"/>
    </row>
    <row r="40" spans="1:25" x14ac:dyDescent="0.15">
      <c r="A40" s="19">
        <v>29</v>
      </c>
      <c r="B40" s="19" t="s">
        <v>122</v>
      </c>
      <c r="C40" s="19">
        <f>本間!C30</f>
        <v>0</v>
      </c>
      <c r="D40" s="19">
        <f>本間!D30</f>
        <v>0</v>
      </c>
      <c r="E40" s="19">
        <f>本間!E30</f>
        <v>0</v>
      </c>
      <c r="F40" s="19">
        <f>本間!F30</f>
        <v>0</v>
      </c>
      <c r="G40" s="19">
        <f>本間!G30</f>
        <v>0</v>
      </c>
      <c r="H40" s="19">
        <f>本間!H30</f>
        <v>0</v>
      </c>
      <c r="I40" s="19">
        <f>本間!I30</f>
        <v>0</v>
      </c>
      <c r="J40" s="19">
        <f>本間!J30</f>
        <v>0</v>
      </c>
      <c r="K40" s="19">
        <f>本間!K30</f>
        <v>0</v>
      </c>
      <c r="L40" s="21">
        <f t="shared" si="2"/>
        <v>18</v>
      </c>
      <c r="M40" s="19">
        <f>本間!L30</f>
        <v>0</v>
      </c>
      <c r="N40" s="19">
        <f>本間!M30</f>
        <v>0</v>
      </c>
      <c r="O40" s="19">
        <f>本間!N30</f>
        <v>0</v>
      </c>
      <c r="P40" s="23">
        <f t="shared" si="3"/>
        <v>10</v>
      </c>
      <c r="Q40" s="19">
        <f>本間!O30</f>
        <v>0</v>
      </c>
      <c r="R40" s="19" t="str">
        <f>本間!P30</f>
        <v>-</v>
      </c>
      <c r="S40" s="19" t="str">
        <f>本間!Q30</f>
        <v>-</v>
      </c>
      <c r="T40" s="19" t="str">
        <f>本間!R30</f>
        <v xml:space="preserve"> </v>
      </c>
      <c r="U40" s="19" t="str">
        <f t="shared" si="1"/>
        <v>未達</v>
      </c>
      <c r="V40" s="19">
        <f>本間!S30</f>
        <v>0</v>
      </c>
      <c r="W40" s="19">
        <v>1</v>
      </c>
      <c r="X40" s="42"/>
      <c r="Y40" s="42"/>
    </row>
    <row r="41" spans="1:25" x14ac:dyDescent="0.15">
      <c r="A41" s="19">
        <v>2</v>
      </c>
      <c r="B41" s="19" t="s">
        <v>123</v>
      </c>
      <c r="C41" s="19">
        <f>鎌田!C30</f>
        <v>0</v>
      </c>
      <c r="D41" s="19">
        <f>鎌田!D30</f>
        <v>0</v>
      </c>
      <c r="E41" s="19">
        <f>鎌田!E30</f>
        <v>0</v>
      </c>
      <c r="F41" s="19">
        <f>鎌田!F30</f>
        <v>0</v>
      </c>
      <c r="G41" s="19">
        <f>鎌田!G30</f>
        <v>0</v>
      </c>
      <c r="H41" s="19">
        <f>鎌田!H30</f>
        <v>0</v>
      </c>
      <c r="I41" s="19">
        <f>鎌田!I30</f>
        <v>0</v>
      </c>
      <c r="J41" s="19">
        <f>鎌田!J30</f>
        <v>0</v>
      </c>
      <c r="K41" s="19">
        <f>鎌田!K30</f>
        <v>0</v>
      </c>
      <c r="L41" s="21">
        <f t="shared" si="2"/>
        <v>18</v>
      </c>
      <c r="M41" s="19">
        <f>鎌田!L30</f>
        <v>0</v>
      </c>
      <c r="N41" s="19">
        <f>鎌田!M30</f>
        <v>0</v>
      </c>
      <c r="O41" s="19">
        <f>鎌田!N30</f>
        <v>0</v>
      </c>
      <c r="P41" s="23">
        <f t="shared" si="3"/>
        <v>10</v>
      </c>
      <c r="Q41" s="19">
        <f>鎌田!O30</f>
        <v>0</v>
      </c>
      <c r="R41" s="19" t="str">
        <f>鎌田!P30</f>
        <v>-</v>
      </c>
      <c r="S41" s="19" t="str">
        <f>鎌田!Q30</f>
        <v>-</v>
      </c>
      <c r="T41" s="19" t="str">
        <f>鎌田!R30</f>
        <v xml:space="preserve"> </v>
      </c>
      <c r="U41" s="19" t="str">
        <f t="shared" si="1"/>
        <v>未達</v>
      </c>
      <c r="V41" s="19">
        <f>鎌田!S30</f>
        <v>0</v>
      </c>
      <c r="W41" s="19">
        <f>鎌田!T30</f>
        <v>0</v>
      </c>
      <c r="X41" s="42"/>
      <c r="Y41" s="42"/>
    </row>
    <row r="42" spans="1:25" x14ac:dyDescent="0.15">
      <c r="B42" s="43" t="s">
        <v>21</v>
      </c>
      <c r="C42" s="43">
        <f t="shared" ref="C42:K42" si="4">SUM(C2:C41)</f>
        <v>442</v>
      </c>
      <c r="D42" s="43">
        <f t="shared" si="4"/>
        <v>372</v>
      </c>
      <c r="E42" s="43">
        <f t="shared" si="4"/>
        <v>80</v>
      </c>
      <c r="F42" s="43">
        <f t="shared" si="4"/>
        <v>88</v>
      </c>
      <c r="G42" s="43">
        <f t="shared" si="4"/>
        <v>68</v>
      </c>
      <c r="H42" s="43">
        <f t="shared" si="4"/>
        <v>16</v>
      </c>
      <c r="I42" s="43">
        <f t="shared" si="4"/>
        <v>3</v>
      </c>
      <c r="J42" s="43">
        <f t="shared" si="4"/>
        <v>1</v>
      </c>
      <c r="K42" s="43">
        <f t="shared" si="4"/>
        <v>53</v>
      </c>
      <c r="L42" s="43"/>
      <c r="M42" s="43">
        <f>SUM(M2:M41)</f>
        <v>2</v>
      </c>
      <c r="N42" s="43">
        <f>SUM(N2:N41)</f>
        <v>67</v>
      </c>
      <c r="O42" s="43">
        <f>SUM(O2:O41)</f>
        <v>19</v>
      </c>
      <c r="P42" s="43"/>
      <c r="Q42" s="43">
        <f>SUM(Q2:Q41)</f>
        <v>52</v>
      </c>
      <c r="R42" s="44">
        <f>IF(D42=0,"-",(G42+H42+I42+J42)/D42)</f>
        <v>0.23655913978494625</v>
      </c>
      <c r="S42" s="45">
        <f>IF(G42+H42+I42+J42+N42=0,"-",(G42+H42+I42+J42+N42)/(D42+N42))</f>
        <v>0.35307517084282458</v>
      </c>
      <c r="T42" s="45"/>
      <c r="U42" s="43"/>
      <c r="V42" s="43">
        <f>SUM(V2:V41)</f>
        <v>13</v>
      </c>
      <c r="W42" s="43">
        <f>SUM(W2:W41)</f>
        <v>78</v>
      </c>
    </row>
    <row r="43" spans="1:25" x14ac:dyDescent="0.15">
      <c r="B43" s="19"/>
      <c r="C43" s="19" t="s">
        <v>22</v>
      </c>
      <c r="D43" s="19"/>
      <c r="E43" s="19">
        <f>SUM(G43,I43,K43)</f>
        <v>14</v>
      </c>
      <c r="F43" s="19" t="s">
        <v>23</v>
      </c>
      <c r="G43" s="19">
        <f>試合結果!T24</f>
        <v>6</v>
      </c>
      <c r="H43" s="19" t="s">
        <v>24</v>
      </c>
      <c r="I43" s="19">
        <f>試合結果!T25</f>
        <v>7</v>
      </c>
      <c r="J43" s="19" t="s">
        <v>25</v>
      </c>
      <c r="K43" s="19">
        <f>試合結果!T26</f>
        <v>1</v>
      </c>
      <c r="L43" s="19" t="s">
        <v>26</v>
      </c>
      <c r="M43" s="19"/>
      <c r="N43" s="19">
        <f>ROUND(SUM(試合結果!T24:T27)*1.5,0)</f>
        <v>21</v>
      </c>
      <c r="O43" s="19"/>
      <c r="P43" s="19"/>
      <c r="Q43" s="19"/>
      <c r="R43" s="31"/>
      <c r="S43" s="19"/>
    </row>
    <row r="44" spans="1:25" x14ac:dyDescent="0.15">
      <c r="B44" s="19" t="s">
        <v>27</v>
      </c>
      <c r="C44" s="19">
        <f>部外!C30</f>
        <v>14</v>
      </c>
      <c r="D44" s="19">
        <f>部外!D30</f>
        <v>11</v>
      </c>
      <c r="E44" s="19">
        <f>部外!E30</f>
        <v>2</v>
      </c>
      <c r="F44" s="19">
        <f>SUM(G44:J44)</f>
        <v>3</v>
      </c>
      <c r="G44" s="19">
        <f>部外!G30</f>
        <v>1</v>
      </c>
      <c r="H44" s="19">
        <f>部外!H30</f>
        <v>2</v>
      </c>
      <c r="I44" s="19">
        <f>部外!I30</f>
        <v>0</v>
      </c>
      <c r="J44" s="19">
        <f>部外!J30</f>
        <v>0</v>
      </c>
      <c r="K44" s="19">
        <f>部外!K30</f>
        <v>1</v>
      </c>
      <c r="L44" s="19"/>
      <c r="M44" s="19">
        <f>部外!L30</f>
        <v>0</v>
      </c>
      <c r="N44" s="19">
        <f>部外!M30</f>
        <v>3</v>
      </c>
      <c r="O44" s="19">
        <f>部外!N30</f>
        <v>0</v>
      </c>
      <c r="P44" s="19"/>
      <c r="Q44" s="19">
        <f>部外!O30</f>
        <v>3</v>
      </c>
      <c r="R44" s="32">
        <f>部外!P30</f>
        <v>0.27272727272727271</v>
      </c>
      <c r="S44" s="32">
        <f>部外!Q30</f>
        <v>0.42857142857142855</v>
      </c>
      <c r="T44" s="5"/>
    </row>
    <row r="47" spans="1:25" x14ac:dyDescent="0.15">
      <c r="J47" s="8"/>
    </row>
    <row r="48" spans="1:25" x14ac:dyDescent="0.15">
      <c r="J48" s="8"/>
    </row>
    <row r="49" spans="10:18" x14ac:dyDescent="0.15">
      <c r="J49" s="8"/>
    </row>
    <row r="50" spans="10:18" x14ac:dyDescent="0.15">
      <c r="J50" s="8"/>
      <c r="R50"/>
    </row>
  </sheetData>
  <sortState xmlns:xlrd2="http://schemas.microsoft.com/office/spreadsheetml/2017/richdata2" sortMethod="stroke" ref="A1:V31">
    <sortCondition ref="U2:U31"/>
    <sortCondition descending="1" ref="R2:R31"/>
    <sortCondition descending="1" ref="S2:S31"/>
    <sortCondition descending="1" ref="C2:C31"/>
    <sortCondition ref="D2:D31"/>
  </sortState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30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7C560-BE3C-4D2B-981D-E1CF1190F4AE}">
  <dimension ref="A1:T31"/>
  <sheetViews>
    <sheetView zoomScaleNormal="100" workbookViewId="0">
      <selection activeCell="D8" sqref="D8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1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1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3</v>
      </c>
      <c r="D6">
        <v>3</v>
      </c>
      <c r="P6" s="1">
        <f t="shared" si="2"/>
        <v>0</v>
      </c>
      <c r="Q6" s="4">
        <f t="shared" si="1"/>
        <v>0</v>
      </c>
      <c r="R6" s="5">
        <f t="shared" si="0"/>
        <v>0</v>
      </c>
    </row>
    <row r="7" spans="1:20" x14ac:dyDescent="0.15">
      <c r="A7" s="2" t="s">
        <v>90</v>
      </c>
      <c r="B7" s="12" t="s">
        <v>69</v>
      </c>
      <c r="P7" s="1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1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1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</v>
      </c>
      <c r="D30">
        <f t="shared" ref="D30:O30" si="4">SUM(D2:D28)</f>
        <v>3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1">
        <f>IF(D30=0,"-",(G30+H30+I30+J30)/D30)</f>
        <v>0</v>
      </c>
      <c r="Q30" s="4">
        <f>IF(C30=0,"-",(G30+H30+I30+J30+M30)/(D30+M30))</f>
        <v>0</v>
      </c>
      <c r="R30" s="5">
        <f>IF(D30=0," ",(G30+H30*2+I30*3+J30*4)/D30)</f>
        <v>0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5DCE0-78AD-4568-A4F9-4248F2DBE061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C3">
        <v>3</v>
      </c>
      <c r="D3">
        <v>3</v>
      </c>
      <c r="E3">
        <v>1</v>
      </c>
      <c r="F3">
        <v>1</v>
      </c>
      <c r="G3">
        <v>1</v>
      </c>
      <c r="K3">
        <v>1</v>
      </c>
      <c r="P3" s="6">
        <f>IF(D3=0,"-",(G3+H3+I3+J3)/D3)</f>
        <v>0.33333333333333331</v>
      </c>
      <c r="Q3" s="4">
        <f>IF(C3=0,"-",(G3+H3+I3+J3+M3)/(D3+M3))</f>
        <v>0.33333333333333331</v>
      </c>
      <c r="R3" s="5">
        <f t="shared" ref="R3:R9" si="0">IF(D3=0," ",(G3+H3*2+I3*3+J3*4)/D3)</f>
        <v>0.33333333333333331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O4">
        <v>1</v>
      </c>
      <c r="P4" s="6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4</v>
      </c>
      <c r="D6">
        <v>4</v>
      </c>
      <c r="O6">
        <v>2</v>
      </c>
      <c r="P6" s="6">
        <f t="shared" si="2"/>
        <v>0</v>
      </c>
      <c r="Q6" s="4">
        <f t="shared" si="1"/>
        <v>0</v>
      </c>
      <c r="R6" s="5">
        <f t="shared" si="0"/>
        <v>0</v>
      </c>
      <c r="S6">
        <v>1</v>
      </c>
    </row>
    <row r="7" spans="1:20" x14ac:dyDescent="0.15">
      <c r="A7" s="2" t="s">
        <v>90</v>
      </c>
      <c r="B7" s="12" t="s">
        <v>69</v>
      </c>
      <c r="C7">
        <v>2</v>
      </c>
      <c r="D7">
        <v>1</v>
      </c>
      <c r="E7">
        <v>1</v>
      </c>
      <c r="M7">
        <v>1</v>
      </c>
      <c r="O7">
        <v>1</v>
      </c>
      <c r="P7" s="6">
        <f t="shared" si="2"/>
        <v>0</v>
      </c>
      <c r="Q7" s="4">
        <f t="shared" si="1"/>
        <v>0.5</v>
      </c>
      <c r="R7" s="5">
        <f t="shared" si="0"/>
        <v>0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F9">
        <v>2</v>
      </c>
      <c r="G9">
        <v>2</v>
      </c>
      <c r="P9" s="6">
        <f t="shared" si="2"/>
        <v>0.66666666666666663</v>
      </c>
      <c r="Q9" s="4">
        <f t="shared" si="1"/>
        <v>0.66666666666666663</v>
      </c>
      <c r="R9" s="5">
        <f t="shared" si="0"/>
        <v>0.66666666666666663</v>
      </c>
      <c r="T9">
        <v>1</v>
      </c>
    </row>
    <row r="10" spans="1:20" x14ac:dyDescent="0.15">
      <c r="A10" s="2" t="s">
        <v>101</v>
      </c>
      <c r="B10" s="12" t="s">
        <v>102</v>
      </c>
      <c r="P10" s="6" t="str">
        <f>IF(D10=0,"-",(G10+H10+I10+J10)/D10)</f>
        <v>-</v>
      </c>
      <c r="Q10" s="4" t="str">
        <f>IF(C10=0,"-",(G10+H10+I10+J10+M10)/(D10+M10))</f>
        <v>-</v>
      </c>
      <c r="R10" s="5" t="str">
        <f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C11">
        <v>2</v>
      </c>
      <c r="D11">
        <v>2</v>
      </c>
      <c r="P11" s="6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P12" s="6">
        <f>IF(D12=0,"-",(G12+H12+I12+J12)/D12)</f>
        <v>0</v>
      </c>
      <c r="Q12" s="4">
        <f>IF(C12=0,"-",(G12+H12+I12+J12+M12)/(D12+M12))</f>
        <v>0</v>
      </c>
      <c r="R12" s="5">
        <f>IF(D12=0," ",(G12+H12*2+I12*3+J12*4)/D12)</f>
        <v>0</v>
      </c>
    </row>
    <row r="13" spans="1:20" x14ac:dyDescent="0.15">
      <c r="A13" s="2" t="s">
        <v>110</v>
      </c>
      <c r="B13" s="12" t="s">
        <v>69</v>
      </c>
      <c r="C13">
        <v>2</v>
      </c>
      <c r="D13">
        <v>2</v>
      </c>
      <c r="P13" s="6">
        <f>IF(D13=0,"-",(G13+H13+I13+J13)/D13)</f>
        <v>0</v>
      </c>
      <c r="Q13" s="4">
        <f>IF(C13=0,"-",(G13+H13+I13+J13+M13)/(D13+M13))</f>
        <v>0</v>
      </c>
      <c r="R13" s="5">
        <f>IF(D13=0," ",(G13+H13*2+I13*3+J13*4)/D13)</f>
        <v>0</v>
      </c>
    </row>
    <row r="14" spans="1:20" x14ac:dyDescent="0.15">
      <c r="A14" s="2" t="s">
        <v>116</v>
      </c>
      <c r="B14" s="12" t="s">
        <v>69</v>
      </c>
      <c r="C14">
        <v>2</v>
      </c>
      <c r="D14">
        <v>2</v>
      </c>
      <c r="P14" s="6">
        <f>IF(D14=0,"-",(G14+H14+I14+J14)/D14)</f>
        <v>0</v>
      </c>
      <c r="Q14" s="4">
        <f>IF(C14=0,"-",(G14+H14+I14+J14+M14)/(D14+M14))</f>
        <v>0</v>
      </c>
      <c r="R14" s="5">
        <f>IF(D14=0," ",(G14+H14*2+I14*3+J14*4)/D14)</f>
        <v>0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23</v>
      </c>
      <c r="D30">
        <f t="shared" ref="D30:O30" si="4">SUM(D2:D28)</f>
        <v>22</v>
      </c>
      <c r="E30">
        <f t="shared" si="4"/>
        <v>3</v>
      </c>
      <c r="F30">
        <f t="shared" si="4"/>
        <v>3</v>
      </c>
      <c r="G30">
        <f t="shared" si="4"/>
        <v>3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1</v>
      </c>
      <c r="L30">
        <f t="shared" si="4"/>
        <v>0</v>
      </c>
      <c r="M30">
        <f t="shared" si="4"/>
        <v>1</v>
      </c>
      <c r="N30">
        <f t="shared" si="4"/>
        <v>0</v>
      </c>
      <c r="O30">
        <f t="shared" si="4"/>
        <v>4</v>
      </c>
      <c r="P30" s="6">
        <f>IF(D30=0,"-",(G30+H30+I30+J30)/D30)</f>
        <v>0.13636363636363635</v>
      </c>
      <c r="Q30" s="4">
        <f>IF(C30=0,"-",(G30+H30+I30+J30+M30)/(D30+M30))</f>
        <v>0.17391304347826086</v>
      </c>
      <c r="R30" s="5">
        <f>IF(D30=0," ",(G30+H30*2+I30*3+J30*4)/D30)</f>
        <v>0.13636363636363635</v>
      </c>
      <c r="S30">
        <f>SUM(S2:S29)</f>
        <v>1</v>
      </c>
      <c r="T30">
        <f>SUM(T2:T29)</f>
        <v>1</v>
      </c>
    </row>
    <row r="31" spans="2:20" x14ac:dyDescent="0.15">
      <c r="B31" s="12" t="s">
        <v>40</v>
      </c>
      <c r="C31">
        <f>SUM(C12:C14)</f>
        <v>7</v>
      </c>
      <c r="D31">
        <f>SUM(D12:D14)</f>
        <v>7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>
        <f>IF(D31=0,"-",(G31+H31+I31+J31)/D31)</f>
        <v>0</v>
      </c>
      <c r="Q31" s="4">
        <f>IF(C31=0,"-",(G31+H31+I31+J31+M31)/(D31+M31))</f>
        <v>0</v>
      </c>
      <c r="R31" s="5">
        <f>IF(D31=0," ",(G31+H31*2+I31*3+J31*4)/D31)</f>
        <v>0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6096D-9DD8-4036-A50F-4DC509816F7E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3</v>
      </c>
      <c r="D2">
        <v>2</v>
      </c>
      <c r="E2">
        <v>1</v>
      </c>
      <c r="F2">
        <v>1</v>
      </c>
      <c r="G2">
        <v>1</v>
      </c>
      <c r="M2">
        <v>1</v>
      </c>
      <c r="P2" s="6">
        <f>IF(D2=0,"-",(G2+H2+I2+J2)/D2)</f>
        <v>0.5</v>
      </c>
      <c r="Q2" s="4">
        <f>IF(C2=0,"-",(G2+H2+I2+J2+M2)/(D2+M2))</f>
        <v>0.66666666666666663</v>
      </c>
      <c r="R2" s="5">
        <f>IF(D2=0," ",(G2+H2*2+I2*3+J2*4)/D2)</f>
        <v>0.5</v>
      </c>
      <c r="S2" s="3"/>
      <c r="T2">
        <v>1</v>
      </c>
    </row>
    <row r="3" spans="1:20" x14ac:dyDescent="0.15">
      <c r="A3" s="2" t="s">
        <v>75</v>
      </c>
      <c r="B3" s="12" t="s">
        <v>69</v>
      </c>
      <c r="C3">
        <v>3</v>
      </c>
      <c r="M3">
        <v>3</v>
      </c>
      <c r="P3" s="6" t="str">
        <f>IF(D3=0,"-",(G3+H3+I3+J3)/D3)</f>
        <v>-</v>
      </c>
      <c r="Q3" s="4">
        <f>IF(C3=0,"-",(G3+H3+I3+J3+M3)/(D3+M3))</f>
        <v>1</v>
      </c>
      <c r="R3" s="5" t="str">
        <f t="shared" ref="R3:R10" si="0">IF(D3=0," ",(G3+H3*2+I3*3+J3*4)/D3)</f>
        <v xml:space="preserve"> </v>
      </c>
      <c r="T3">
        <v>3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O4">
        <v>2</v>
      </c>
      <c r="P4" s="6">
        <f>IF(D4=0,"-",(G4+H4+I4+J4)/D4)</f>
        <v>0</v>
      </c>
      <c r="Q4" s="4">
        <f t="shared" ref="Q4:Q10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E5">
        <v>1</v>
      </c>
      <c r="M5">
        <v>1</v>
      </c>
      <c r="P5" s="6">
        <f t="shared" ref="P5:P10" si="2">IF(D5=0,"-",(G5+H5+I5+J5)/D5)</f>
        <v>0</v>
      </c>
      <c r="Q5" s="4">
        <f t="shared" si="1"/>
        <v>0.33333333333333331</v>
      </c>
      <c r="R5" s="5">
        <f t="shared" si="0"/>
        <v>0</v>
      </c>
    </row>
    <row r="6" spans="1:20" x14ac:dyDescent="0.15">
      <c r="A6" s="2" t="s">
        <v>86</v>
      </c>
      <c r="B6" s="12" t="s">
        <v>88</v>
      </c>
      <c r="C6">
        <v>3</v>
      </c>
      <c r="D6">
        <v>3</v>
      </c>
      <c r="O6">
        <v>2</v>
      </c>
      <c r="P6" s="6">
        <f t="shared" si="2"/>
        <v>0</v>
      </c>
      <c r="Q6" s="4">
        <f t="shared" si="1"/>
        <v>0</v>
      </c>
      <c r="R6" s="5">
        <f t="shared" si="0"/>
        <v>0</v>
      </c>
    </row>
    <row r="7" spans="1:20" x14ac:dyDescent="0.15">
      <c r="A7" s="2" t="s">
        <v>90</v>
      </c>
      <c r="B7" s="12" t="s">
        <v>69</v>
      </c>
      <c r="C7">
        <v>2</v>
      </c>
      <c r="D7">
        <v>1</v>
      </c>
      <c r="E7">
        <v>1</v>
      </c>
      <c r="M7">
        <v>1</v>
      </c>
      <c r="P7" s="6">
        <f t="shared" si="2"/>
        <v>0</v>
      </c>
      <c r="Q7" s="4">
        <f t="shared" si="1"/>
        <v>0.5</v>
      </c>
      <c r="R7" s="5">
        <f t="shared" si="0"/>
        <v>0</v>
      </c>
    </row>
    <row r="8" spans="1:20" x14ac:dyDescent="0.15">
      <c r="A8" s="2" t="s">
        <v>94</v>
      </c>
      <c r="B8" s="12" t="s">
        <v>95</v>
      </c>
      <c r="C8">
        <v>2</v>
      </c>
      <c r="D8">
        <v>2</v>
      </c>
      <c r="P8" s="6">
        <f>IF(D8=0,"-",(G8+H8+I8+J8)/D8)</f>
        <v>0</v>
      </c>
      <c r="Q8" s="4">
        <f t="shared" si="1"/>
        <v>0</v>
      </c>
      <c r="R8" s="5">
        <f t="shared" si="0"/>
        <v>0</v>
      </c>
    </row>
    <row r="9" spans="1:20" x14ac:dyDescent="0.15">
      <c r="A9" s="2" t="s">
        <v>97</v>
      </c>
      <c r="B9" s="12" t="s">
        <v>98</v>
      </c>
      <c r="C9">
        <v>4</v>
      </c>
      <c r="D9">
        <v>2</v>
      </c>
      <c r="E9">
        <v>1</v>
      </c>
      <c r="M9">
        <v>2</v>
      </c>
      <c r="O9">
        <v>1</v>
      </c>
      <c r="P9" s="6">
        <f t="shared" si="2"/>
        <v>0</v>
      </c>
      <c r="Q9" s="4">
        <f t="shared" si="1"/>
        <v>0.5</v>
      </c>
      <c r="R9" s="5">
        <f t="shared" si="0"/>
        <v>0</v>
      </c>
      <c r="T9">
        <v>1</v>
      </c>
    </row>
    <row r="10" spans="1:20" x14ac:dyDescent="0.15">
      <c r="A10" s="2" t="s">
        <v>101</v>
      </c>
      <c r="B10" s="12" t="s">
        <v>102</v>
      </c>
      <c r="C10">
        <v>1</v>
      </c>
      <c r="D10">
        <v>1</v>
      </c>
      <c r="P10" s="6">
        <f t="shared" si="2"/>
        <v>0</v>
      </c>
      <c r="Q10" s="4">
        <f t="shared" si="1"/>
        <v>0</v>
      </c>
      <c r="R10" s="5">
        <f t="shared" si="0"/>
        <v>0</v>
      </c>
    </row>
    <row r="11" spans="1:20" x14ac:dyDescent="0.15">
      <c r="A11" s="2" t="s">
        <v>104</v>
      </c>
      <c r="B11" s="12" t="s">
        <v>105</v>
      </c>
      <c r="C11">
        <v>2</v>
      </c>
      <c r="D11">
        <v>2</v>
      </c>
      <c r="P11" s="6">
        <f t="shared" ref="P11" si="3">IF(D11=0,"-",(G11+H11+I11+J11)/D11)</f>
        <v>0</v>
      </c>
      <c r="Q11" s="4">
        <f t="shared" ref="Q11" si="4">IF(C11=0,"-",(G11+H11+I11+J11+M11)/(D11+M11))</f>
        <v>0</v>
      </c>
      <c r="R11" s="5">
        <f t="shared" ref="R11" si="5">IF(D11=0," ",(G11+H11*2+I11*3+J11*4)/D11)</f>
        <v>0</v>
      </c>
    </row>
    <row r="12" spans="1:20" x14ac:dyDescent="0.15">
      <c r="A12" s="2" t="s">
        <v>107</v>
      </c>
      <c r="B12" s="12" t="s">
        <v>108</v>
      </c>
      <c r="C12">
        <v>1</v>
      </c>
      <c r="E12">
        <v>1</v>
      </c>
      <c r="L12">
        <v>1</v>
      </c>
      <c r="M12">
        <v>1</v>
      </c>
      <c r="N12">
        <v>1</v>
      </c>
      <c r="P12" s="6" t="str">
        <f>IF(D12=0,"-",(G12+H12+I12+J12)/D12)</f>
        <v>-</v>
      </c>
      <c r="Q12" s="4">
        <f>IF(C12=0,"-",(G12+H12+I12+J12+M12)/(D12+M12))</f>
        <v>1</v>
      </c>
      <c r="R12" s="5" t="str">
        <f>IF(D12=0," ",(G12+H12*2+I12*3+J12*4)/D12)</f>
        <v xml:space="preserve"> 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F13">
        <v>1</v>
      </c>
      <c r="G13">
        <v>1</v>
      </c>
      <c r="O13">
        <v>1</v>
      </c>
      <c r="P13" s="6">
        <f>IF(D13=0,"-",(G13+H13+I13+J13)/D13)</f>
        <v>0.33333333333333331</v>
      </c>
      <c r="Q13" s="4">
        <f>IF(C13=0,"-",(G13+H13+I13+J13+M13)/(D13+M13))</f>
        <v>0.33333333333333331</v>
      </c>
      <c r="R13" s="5">
        <f>IF(D13=0," ",(G13+H13*2+I13*3+J13*4)/D13)</f>
        <v>0.33333333333333331</v>
      </c>
    </row>
    <row r="14" spans="1:20" x14ac:dyDescent="0.15">
      <c r="A14" s="2" t="s">
        <v>116</v>
      </c>
      <c r="B14" s="12" t="s">
        <v>69</v>
      </c>
      <c r="C14">
        <v>2</v>
      </c>
      <c r="D14">
        <v>1</v>
      </c>
      <c r="M14">
        <v>1</v>
      </c>
      <c r="N14">
        <v>1</v>
      </c>
      <c r="P14" s="6">
        <f>IF(D14=0,"-",(G14+H14+I14+J14)/D14)</f>
        <v>0</v>
      </c>
      <c r="Q14" s="4">
        <f>IF(C14=0,"-",(G14+H14+I14+J14+M14)/(D14+M14))</f>
        <v>0.5</v>
      </c>
      <c r="R14" s="5">
        <f>IF(D14=0," ",(G14+H14*2+I14*3+J14*4)/D14)</f>
        <v>0</v>
      </c>
      <c r="T14">
        <v>1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31</v>
      </c>
      <c r="D30">
        <f t="shared" ref="D30:O30" si="7">SUM(D2:D28)</f>
        <v>21</v>
      </c>
      <c r="E30">
        <f t="shared" si="7"/>
        <v>5</v>
      </c>
      <c r="F30">
        <f t="shared" si="7"/>
        <v>2</v>
      </c>
      <c r="G30">
        <f t="shared" si="7"/>
        <v>2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0</v>
      </c>
      <c r="L30">
        <f t="shared" si="7"/>
        <v>1</v>
      </c>
      <c r="M30">
        <f t="shared" si="7"/>
        <v>10</v>
      </c>
      <c r="N30">
        <f t="shared" si="7"/>
        <v>2</v>
      </c>
      <c r="O30">
        <f t="shared" si="7"/>
        <v>6</v>
      </c>
      <c r="P30" s="6">
        <f>IF(D30=0,"-",(G30+H30+I30+J30)/D30)</f>
        <v>9.5238095238095233E-2</v>
      </c>
      <c r="Q30" s="4">
        <f>IF(C30=0,"-",(G30+H30+I30+J30+M30)/(D30+M30))</f>
        <v>0.38709677419354838</v>
      </c>
      <c r="R30" s="5">
        <f>IF(D30=0," ",(G30+H30*2+I30*3+J30*4)/D30)</f>
        <v>9.5238095238095233E-2</v>
      </c>
      <c r="S30">
        <f>SUM(S2:S29)</f>
        <v>0</v>
      </c>
      <c r="T30">
        <f>SUM(T2:T29)</f>
        <v>6</v>
      </c>
    </row>
    <row r="31" spans="2:20" x14ac:dyDescent="0.15">
      <c r="B31" s="12" t="s">
        <v>40</v>
      </c>
      <c r="C31">
        <f>SUM(C12:C14)</f>
        <v>6</v>
      </c>
      <c r="D31">
        <f>SUM(D12:D14)</f>
        <v>4</v>
      </c>
      <c r="E31">
        <f t="shared" ref="E31:O31" si="8">SUM(E12:E14)</f>
        <v>1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1</v>
      </c>
      <c r="M31">
        <f t="shared" si="8"/>
        <v>2</v>
      </c>
      <c r="N31">
        <f t="shared" si="8"/>
        <v>2</v>
      </c>
      <c r="O31">
        <f t="shared" si="8"/>
        <v>1</v>
      </c>
      <c r="P31" s="1">
        <f>IF(D31=0,"-",(G31+H31+I31+J31)/D31)</f>
        <v>0.25</v>
      </c>
      <c r="Q31" s="4">
        <f>IF(C31=0,"-",(G31+H31+I31+J31+M31)/(D31+M31))</f>
        <v>0.5</v>
      </c>
      <c r="R31" s="5">
        <f>IF(D31=0," ",(G31+H31*2+I31*3+J31*4)/D31)</f>
        <v>0.25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B7CE4-67FA-4822-B541-B4635485D4DB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4</v>
      </c>
      <c r="D2">
        <v>4</v>
      </c>
      <c r="F2">
        <v>1</v>
      </c>
      <c r="G2">
        <v>1</v>
      </c>
      <c r="P2" s="1">
        <f>IF(D2=0,"-",(G2+H2+I2+J2)/D2)</f>
        <v>0.25</v>
      </c>
      <c r="Q2" s="4">
        <f>IF(C2=0,"-",(G2+H2+I2+J2+M2)/(D2+M2))</f>
        <v>0.25</v>
      </c>
      <c r="R2" s="5">
        <f>IF(D2=0," ",(G2+H2*2+I2*3+J2*4)/D2)</f>
        <v>0.25</v>
      </c>
      <c r="S2" s="3"/>
      <c r="T2">
        <v>1</v>
      </c>
    </row>
    <row r="3" spans="1:20" x14ac:dyDescent="0.15">
      <c r="A3" s="2" t="s">
        <v>75</v>
      </c>
      <c r="B3" s="12" t="s">
        <v>69</v>
      </c>
      <c r="C3">
        <v>4</v>
      </c>
      <c r="D3">
        <v>4</v>
      </c>
      <c r="E3">
        <v>1</v>
      </c>
      <c r="F3">
        <v>3</v>
      </c>
      <c r="G3">
        <v>2</v>
      </c>
      <c r="H3">
        <v>1</v>
      </c>
      <c r="P3" s="1">
        <f>IF(D3=0,"-",(G3+H3+I3+J3)/D3)</f>
        <v>0.75</v>
      </c>
      <c r="Q3" s="4">
        <f>IF(C3=0,"-",(G3+H3+I3+J3+M3)/(D3+M3))</f>
        <v>0.75</v>
      </c>
      <c r="R3" s="5">
        <f t="shared" ref="R3:R9" si="0">IF(D3=0," ",(G3+H3*2+I3*3+J3*4)/D3)</f>
        <v>1</v>
      </c>
      <c r="S3">
        <v>1</v>
      </c>
      <c r="T3">
        <v>2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P4" s="1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C5">
        <v>3</v>
      </c>
      <c r="D5">
        <v>3</v>
      </c>
      <c r="P5" s="1">
        <f t="shared" ref="P5:P9" si="2">IF(D5=0,"-",(G5+H5+I5+J5)/D5)</f>
        <v>0</v>
      </c>
      <c r="Q5" s="4">
        <f t="shared" si="1"/>
        <v>0</v>
      </c>
      <c r="R5" s="5">
        <f t="shared" si="0"/>
        <v>0</v>
      </c>
    </row>
    <row r="6" spans="1:20" x14ac:dyDescent="0.15">
      <c r="A6" s="2" t="s">
        <v>86</v>
      </c>
      <c r="B6" s="12" t="s">
        <v>88</v>
      </c>
      <c r="C6">
        <v>4</v>
      </c>
      <c r="D6">
        <v>4</v>
      </c>
      <c r="F6">
        <v>1</v>
      </c>
      <c r="G6">
        <v>1</v>
      </c>
      <c r="O6">
        <v>1</v>
      </c>
      <c r="P6" s="1">
        <f t="shared" si="2"/>
        <v>0.25</v>
      </c>
      <c r="Q6" s="4">
        <f t="shared" si="1"/>
        <v>0.25</v>
      </c>
      <c r="R6" s="5">
        <f t="shared" si="0"/>
        <v>0.25</v>
      </c>
      <c r="T6">
        <v>2</v>
      </c>
    </row>
    <row r="7" spans="1:20" x14ac:dyDescent="0.15">
      <c r="A7" s="2" t="s">
        <v>90</v>
      </c>
      <c r="B7" s="12" t="s">
        <v>69</v>
      </c>
      <c r="C7">
        <v>2</v>
      </c>
      <c r="D7">
        <v>2</v>
      </c>
      <c r="F7">
        <v>1</v>
      </c>
      <c r="G7">
        <v>1</v>
      </c>
      <c r="K7">
        <v>3</v>
      </c>
      <c r="P7" s="1">
        <f t="shared" si="2"/>
        <v>0.5</v>
      </c>
      <c r="Q7" s="4">
        <f t="shared" si="1"/>
        <v>0.5</v>
      </c>
      <c r="R7" s="5">
        <f t="shared" si="0"/>
        <v>0.5</v>
      </c>
      <c r="T7">
        <v>2</v>
      </c>
    </row>
    <row r="8" spans="1:20" x14ac:dyDescent="0.15">
      <c r="A8" s="2" t="s">
        <v>94</v>
      </c>
      <c r="B8" s="12" t="s">
        <v>95</v>
      </c>
      <c r="C8">
        <v>3</v>
      </c>
      <c r="D8">
        <v>3</v>
      </c>
      <c r="E8">
        <v>1</v>
      </c>
      <c r="F8">
        <v>1</v>
      </c>
      <c r="I8">
        <v>1</v>
      </c>
      <c r="K8">
        <v>2</v>
      </c>
      <c r="P8" s="1">
        <f>IF(D8=0,"-",(G8+H8+I8+J8)/D8)</f>
        <v>0.33333333333333331</v>
      </c>
      <c r="Q8" s="4">
        <f t="shared" si="1"/>
        <v>0.33333333333333331</v>
      </c>
      <c r="R8" s="5">
        <f t="shared" si="0"/>
        <v>1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F9">
        <v>2</v>
      </c>
      <c r="G9">
        <v>1</v>
      </c>
      <c r="H9">
        <v>1</v>
      </c>
      <c r="K9">
        <v>2</v>
      </c>
      <c r="P9" s="1">
        <f t="shared" si="2"/>
        <v>0.66666666666666663</v>
      </c>
      <c r="Q9" s="4">
        <f t="shared" si="1"/>
        <v>0.66666666666666663</v>
      </c>
      <c r="R9" s="5">
        <f t="shared" si="0"/>
        <v>1</v>
      </c>
      <c r="T9">
        <v>1</v>
      </c>
    </row>
    <row r="10" spans="1:20" x14ac:dyDescent="0.15">
      <c r="A10" s="2" t="s">
        <v>101</v>
      </c>
      <c r="B10" s="12" t="s">
        <v>102</v>
      </c>
      <c r="C10">
        <v>2</v>
      </c>
      <c r="D10">
        <v>2</v>
      </c>
      <c r="F10">
        <v>2</v>
      </c>
      <c r="G10">
        <v>2</v>
      </c>
      <c r="K10">
        <v>1</v>
      </c>
      <c r="P10" s="1">
        <f t="shared" ref="P10" si="3">IF(D10=0,"-",(G10+H10+I10+J10)/D10)</f>
        <v>1</v>
      </c>
      <c r="Q10" s="4">
        <f t="shared" ref="Q10" si="4">IF(C10=0,"-",(G10+H10+I10+J10+M10)/(D10+M10))</f>
        <v>1</v>
      </c>
      <c r="R10" s="5">
        <f t="shared" ref="R10" si="5">IF(D10=0," ",(G10+H10*2+I10*3+J10*4)/D10)</f>
        <v>1</v>
      </c>
      <c r="T10">
        <v>1</v>
      </c>
    </row>
    <row r="11" spans="1:20" x14ac:dyDescent="0.15">
      <c r="A11" s="2" t="s">
        <v>104</v>
      </c>
      <c r="B11" s="12" t="s">
        <v>105</v>
      </c>
      <c r="C11">
        <v>3</v>
      </c>
      <c r="D11">
        <v>3</v>
      </c>
      <c r="P11" s="1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P12" s="1">
        <f>IF(D12=0,"-",(G12+H12+I12+J12)/D12)</f>
        <v>0</v>
      </c>
      <c r="Q12" s="4">
        <f>IF(C12=0,"-",(G12+H12+I12+J12+M12)/(D12+M12))</f>
        <v>0</v>
      </c>
      <c r="R12" s="5">
        <f>IF(D12=0," ",(G12+H12*2+I12*3+J12*4)/D12)</f>
        <v>0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P13" s="1">
        <f>IF(D13=0,"-",(G13+H13+I13+J13)/D13)</f>
        <v>0</v>
      </c>
      <c r="Q13" s="4">
        <f>IF(C13=0,"-",(G13+H13+I13+J13+M13)/(D13+M13))</f>
        <v>0</v>
      </c>
      <c r="R13" s="5">
        <f>IF(D13=0," ",(G13+H13*2+I13*3+J13*4)/D13)</f>
        <v>0</v>
      </c>
    </row>
    <row r="14" spans="1:20" x14ac:dyDescent="0.15">
      <c r="A14" s="2" t="s">
        <v>116</v>
      </c>
      <c r="B14" s="12" t="s">
        <v>69</v>
      </c>
      <c r="C14">
        <v>2</v>
      </c>
      <c r="D14">
        <v>2</v>
      </c>
      <c r="F14">
        <v>1</v>
      </c>
      <c r="G14">
        <v>1</v>
      </c>
      <c r="K14">
        <v>1</v>
      </c>
      <c r="O14">
        <v>1</v>
      </c>
      <c r="P14" s="1">
        <f>IF(D14=0,"-",(G14+H14+I14+J14)/D14)</f>
        <v>0.5</v>
      </c>
      <c r="Q14" s="4">
        <f>IF(C14=0,"-",(G14+H14+I14+J14+M14)/(D14+M14))</f>
        <v>0.5</v>
      </c>
      <c r="R14" s="5">
        <f>IF(D14=0," ",(G14+H14*2+I14*3+J14*4)/D14)</f>
        <v>0.5</v>
      </c>
      <c r="T14">
        <v>2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38</v>
      </c>
      <c r="D30">
        <f t="shared" ref="D30:O30" si="7">SUM(D2:D28)</f>
        <v>38</v>
      </c>
      <c r="E30">
        <f t="shared" si="7"/>
        <v>3</v>
      </c>
      <c r="F30">
        <f t="shared" si="7"/>
        <v>12</v>
      </c>
      <c r="G30">
        <f t="shared" si="7"/>
        <v>9</v>
      </c>
      <c r="H30">
        <f t="shared" si="7"/>
        <v>2</v>
      </c>
      <c r="I30">
        <f t="shared" si="7"/>
        <v>1</v>
      </c>
      <c r="J30">
        <f t="shared" si="7"/>
        <v>0</v>
      </c>
      <c r="K30">
        <f t="shared" si="7"/>
        <v>9</v>
      </c>
      <c r="L30">
        <f t="shared" si="7"/>
        <v>0</v>
      </c>
      <c r="M30">
        <f t="shared" si="7"/>
        <v>0</v>
      </c>
      <c r="N30">
        <f t="shared" si="7"/>
        <v>0</v>
      </c>
      <c r="O30">
        <f t="shared" si="7"/>
        <v>2</v>
      </c>
      <c r="P30" s="1">
        <f>IF(D30=0,"-",(G30+H30+I30+J30)/D30)</f>
        <v>0.31578947368421051</v>
      </c>
      <c r="Q30" s="4">
        <f>IF(C30=0,"-",(G30+H30+I30+J30+M30)/(D30+M30))</f>
        <v>0.31578947368421051</v>
      </c>
      <c r="R30" s="5">
        <f>IF(D30=0," ",(G30+H30*2+I30*3+J30*4)/D30)</f>
        <v>0.42105263157894735</v>
      </c>
      <c r="S30">
        <f>SUM(S2:S29)</f>
        <v>1</v>
      </c>
      <c r="T30">
        <f>SUM(T2:T29)</f>
        <v>11</v>
      </c>
    </row>
    <row r="31" spans="2:20" x14ac:dyDescent="0.15">
      <c r="B31" s="12" t="s">
        <v>40</v>
      </c>
      <c r="C31">
        <f>SUM(C12:C14)</f>
        <v>8</v>
      </c>
      <c r="D31">
        <f>SUM(D12:D14)</f>
        <v>8</v>
      </c>
      <c r="E31">
        <f t="shared" ref="E31:O31" si="8">SUM(E12:E14)</f>
        <v>0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1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1</v>
      </c>
      <c r="P31" s="1">
        <f>IF(D31=0,"-",(G31+H31+I31+J31)/D31)</f>
        <v>0.125</v>
      </c>
      <c r="Q31" s="4">
        <f>IF(C31=0,"-",(G31+H31+I31+J31+M31)/(D31+M31))</f>
        <v>0.125</v>
      </c>
      <c r="R31" s="5">
        <f>IF(D31=0," ",(G31+H31*2+I31*3+J31*4)/D31)</f>
        <v>0.125</v>
      </c>
      <c r="S31">
        <f>SUM(S12:S14)</f>
        <v>0</v>
      </c>
      <c r="T31">
        <f>SUM(T12:T14)</f>
        <v>2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A458-DA48-4C9F-ACB7-918842DAF07C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3</v>
      </c>
      <c r="D2">
        <v>3</v>
      </c>
      <c r="F2">
        <v>1</v>
      </c>
      <c r="G2">
        <v>1</v>
      </c>
      <c r="P2" s="6">
        <f>IF(D2=0,"-",(G2+H2+I2+J2)/D2)</f>
        <v>0.33333333333333331</v>
      </c>
      <c r="Q2" s="4">
        <f>IF(C2=0,"-",(G2+H2+I2+J2+M2)/(D2+M2))</f>
        <v>0.33333333333333331</v>
      </c>
      <c r="R2" s="5">
        <f>IF(D2=0," ",(G2+H2*2+I2*3+J2*4)/D2)</f>
        <v>0.33333333333333331</v>
      </c>
      <c r="S2" s="3"/>
      <c r="T2">
        <v>1</v>
      </c>
    </row>
    <row r="3" spans="1:20" x14ac:dyDescent="0.15">
      <c r="A3" s="2" t="s">
        <v>75</v>
      </c>
      <c r="B3" s="12" t="s">
        <v>69</v>
      </c>
      <c r="C3">
        <v>3</v>
      </c>
      <c r="D3">
        <v>2</v>
      </c>
      <c r="F3">
        <v>2</v>
      </c>
      <c r="G3">
        <v>1</v>
      </c>
      <c r="H3">
        <v>1</v>
      </c>
      <c r="K3">
        <v>2</v>
      </c>
      <c r="M3">
        <v>1</v>
      </c>
      <c r="P3" s="6">
        <f>IF(D3=0,"-",(G3+H3+I3+J3)/D3)</f>
        <v>1</v>
      </c>
      <c r="Q3" s="4">
        <f>IF(C3=0,"-",(G3+H3+I3+J3+M3)/(D3+M3))</f>
        <v>1</v>
      </c>
      <c r="R3" s="5">
        <f t="shared" ref="R3:R9" si="0">IF(D3=0," ",(G3+H3*2+I3*3+J3*4)/D3)</f>
        <v>1.5</v>
      </c>
      <c r="T3">
        <v>3</v>
      </c>
    </row>
    <row r="4" spans="1:20" x14ac:dyDescent="0.15">
      <c r="A4" s="2" t="s">
        <v>76</v>
      </c>
      <c r="B4" s="12" t="s">
        <v>69</v>
      </c>
      <c r="C4">
        <v>2</v>
      </c>
      <c r="D4">
        <v>1</v>
      </c>
      <c r="M4">
        <v>1</v>
      </c>
      <c r="O4">
        <v>1</v>
      </c>
      <c r="P4" s="6">
        <f>IF(D4=0,"-",(G4+H4+I4+J4)/D4)</f>
        <v>0</v>
      </c>
      <c r="Q4" s="4">
        <f t="shared" ref="Q4:Q9" si="1">IF(C4=0,"-",(G4+H4+I4+J4+M4)/(D4+M4))</f>
        <v>0.5</v>
      </c>
      <c r="R4" s="5">
        <f t="shared" si="0"/>
        <v>0</v>
      </c>
      <c r="T4">
        <v>1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M5">
        <v>1</v>
      </c>
      <c r="P5" s="6">
        <f t="shared" ref="P5:P9" si="2">IF(D5=0,"-",(G5+H5+I5+J5)/D5)</f>
        <v>0</v>
      </c>
      <c r="Q5" s="4">
        <f t="shared" si="1"/>
        <v>0.33333333333333331</v>
      </c>
      <c r="R5" s="5">
        <f t="shared" si="0"/>
        <v>0</v>
      </c>
      <c r="T5">
        <v>1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E6">
        <v>2</v>
      </c>
      <c r="F6">
        <v>1</v>
      </c>
      <c r="G6">
        <v>1</v>
      </c>
      <c r="K6">
        <v>1</v>
      </c>
      <c r="M6">
        <v>1</v>
      </c>
      <c r="P6" s="6">
        <f t="shared" si="2"/>
        <v>0.33333333333333331</v>
      </c>
      <c r="Q6" s="4">
        <f t="shared" si="1"/>
        <v>0.5</v>
      </c>
      <c r="R6" s="5">
        <f t="shared" si="0"/>
        <v>0.33333333333333331</v>
      </c>
    </row>
    <row r="7" spans="1:20" x14ac:dyDescent="0.15">
      <c r="A7" s="2" t="s">
        <v>90</v>
      </c>
      <c r="B7" s="12" t="s">
        <v>69</v>
      </c>
      <c r="C7">
        <v>3</v>
      </c>
      <c r="D7">
        <v>2</v>
      </c>
      <c r="E7">
        <v>2</v>
      </c>
      <c r="M7">
        <v>1</v>
      </c>
      <c r="P7" s="6">
        <f t="shared" si="2"/>
        <v>0</v>
      </c>
      <c r="Q7" s="4">
        <f t="shared" si="1"/>
        <v>0.33333333333333331</v>
      </c>
      <c r="R7" s="5">
        <f t="shared" si="0"/>
        <v>0</v>
      </c>
      <c r="S7">
        <v>1</v>
      </c>
    </row>
    <row r="8" spans="1:20" x14ac:dyDescent="0.15">
      <c r="A8" s="2" t="s">
        <v>94</v>
      </c>
      <c r="B8" s="12" t="s">
        <v>95</v>
      </c>
      <c r="C8">
        <v>2</v>
      </c>
      <c r="D8">
        <v>1</v>
      </c>
      <c r="F8">
        <v>1</v>
      </c>
      <c r="H8">
        <v>1</v>
      </c>
      <c r="K8">
        <v>1</v>
      </c>
      <c r="P8" s="6">
        <f>IF(D8=0,"-",(G8+H8+I8+J8)/D8)</f>
        <v>1</v>
      </c>
      <c r="Q8" s="4">
        <f t="shared" si="1"/>
        <v>1</v>
      </c>
      <c r="R8" s="5">
        <f t="shared" si="0"/>
        <v>2</v>
      </c>
      <c r="S8">
        <v>1</v>
      </c>
      <c r="T8">
        <v>1</v>
      </c>
    </row>
    <row r="9" spans="1:20" x14ac:dyDescent="0.15">
      <c r="A9" s="2" t="s">
        <v>97</v>
      </c>
      <c r="B9" s="12" t="s">
        <v>98</v>
      </c>
      <c r="C9">
        <v>3</v>
      </c>
      <c r="D9">
        <v>2</v>
      </c>
      <c r="E9">
        <v>2</v>
      </c>
      <c r="F9">
        <v>2</v>
      </c>
      <c r="G9">
        <v>2</v>
      </c>
      <c r="K9">
        <v>1</v>
      </c>
      <c r="L9">
        <v>1</v>
      </c>
      <c r="P9" s="6">
        <f t="shared" si="2"/>
        <v>1</v>
      </c>
      <c r="Q9" s="4">
        <f t="shared" si="1"/>
        <v>1</v>
      </c>
      <c r="R9" s="5">
        <f t="shared" si="0"/>
        <v>1</v>
      </c>
    </row>
    <row r="10" spans="1:20" x14ac:dyDescent="0.15">
      <c r="A10" s="2" t="s">
        <v>101</v>
      </c>
      <c r="B10" s="12" t="s">
        <v>102</v>
      </c>
      <c r="C10">
        <v>2</v>
      </c>
      <c r="D10">
        <v>1</v>
      </c>
      <c r="E10">
        <v>1</v>
      </c>
      <c r="M10">
        <v>1</v>
      </c>
      <c r="O10">
        <v>1</v>
      </c>
      <c r="P10" s="6">
        <f t="shared" ref="P10" si="3">IF(D10=0,"-",(G10+H10+I10+J10)/D10)</f>
        <v>0</v>
      </c>
      <c r="Q10" s="4">
        <f t="shared" ref="Q10" si="4">IF(C10=0,"-",(G10+H10+I10+J10+M10)/(D10+M10))</f>
        <v>0.5</v>
      </c>
      <c r="R10" s="5">
        <f t="shared" ref="R10" si="5">IF(D10=0," ",(G10+H10*2+I10*3+J10*4)/D10)</f>
        <v>0</v>
      </c>
    </row>
    <row r="11" spans="1:20" x14ac:dyDescent="0.15">
      <c r="A11" s="2" t="s">
        <v>104</v>
      </c>
      <c r="B11" s="12" t="s">
        <v>105</v>
      </c>
      <c r="C11">
        <v>2</v>
      </c>
      <c r="D11">
        <v>2</v>
      </c>
      <c r="O11">
        <v>1</v>
      </c>
      <c r="P11" s="6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F12">
        <v>2</v>
      </c>
      <c r="H12">
        <v>2</v>
      </c>
      <c r="P12" s="6">
        <f>IF(D12=0,"-",(G12+H12+I12+J12)/D12)</f>
        <v>0.66666666666666663</v>
      </c>
      <c r="Q12" s="4">
        <f>IF(C12=0,"-",(G12+H12+I12+J12+M12)/(D12+M12))</f>
        <v>0.66666666666666663</v>
      </c>
      <c r="R12" s="5">
        <f>IF(D12=0," ",(G12+H12*2+I12*3+J12*4)/D12)</f>
        <v>1.3333333333333333</v>
      </c>
      <c r="T12">
        <v>1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F13">
        <v>3</v>
      </c>
      <c r="G13">
        <v>3</v>
      </c>
      <c r="K13">
        <v>1</v>
      </c>
      <c r="P13" s="6">
        <f>IF(D13=0,"-",(G13+H13+I13+J13)/D13)</f>
        <v>1</v>
      </c>
      <c r="Q13" s="4">
        <f>IF(C13=0,"-",(G13+H13+I13+J13+M13)/(D13+M13))</f>
        <v>1</v>
      </c>
      <c r="R13" s="5">
        <f>IF(D13=0," ",(G13+H13*2+I13*3+J13*4)/D13)</f>
        <v>1</v>
      </c>
    </row>
    <row r="14" spans="1:20" x14ac:dyDescent="0.15">
      <c r="A14" s="2" t="s">
        <v>116</v>
      </c>
      <c r="B14" s="12" t="s">
        <v>69</v>
      </c>
      <c r="C14">
        <v>2</v>
      </c>
      <c r="D14">
        <v>1</v>
      </c>
      <c r="E14">
        <v>1</v>
      </c>
      <c r="F14">
        <v>1</v>
      </c>
      <c r="G14">
        <v>1</v>
      </c>
      <c r="M14">
        <v>1</v>
      </c>
      <c r="P14" s="6">
        <f>IF(D14=0,"-",(G14+H14+I14+J14)/D14)</f>
        <v>1</v>
      </c>
      <c r="Q14" s="4">
        <f>IF(C14=0,"-",(G14+H14+I14+J14+M14)/(D14+M14))</f>
        <v>1</v>
      </c>
      <c r="R14" s="5">
        <f>IF(D14=0," ",(G14+H14*2+I14*3+J14*4)/D14)</f>
        <v>1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35</v>
      </c>
      <c r="D30">
        <f t="shared" ref="D30:O30" si="7">SUM(D2:D28)</f>
        <v>26</v>
      </c>
      <c r="E30">
        <f t="shared" si="7"/>
        <v>8</v>
      </c>
      <c r="F30">
        <f t="shared" si="7"/>
        <v>13</v>
      </c>
      <c r="G30">
        <f t="shared" si="7"/>
        <v>9</v>
      </c>
      <c r="H30">
        <f t="shared" si="7"/>
        <v>4</v>
      </c>
      <c r="I30">
        <f t="shared" si="7"/>
        <v>0</v>
      </c>
      <c r="J30">
        <f t="shared" si="7"/>
        <v>0</v>
      </c>
      <c r="K30">
        <f t="shared" si="7"/>
        <v>6</v>
      </c>
      <c r="L30">
        <f t="shared" si="7"/>
        <v>1</v>
      </c>
      <c r="M30">
        <f t="shared" si="7"/>
        <v>7</v>
      </c>
      <c r="N30">
        <f t="shared" si="7"/>
        <v>0</v>
      </c>
      <c r="O30">
        <f t="shared" si="7"/>
        <v>3</v>
      </c>
      <c r="P30" s="6">
        <f>IF(D30=0,"-",(G30+H30+I30+J30)/D30)</f>
        <v>0.5</v>
      </c>
      <c r="Q30" s="4">
        <f>IF(C30=0,"-",(G30+H30+I30+J30+M30)/(D30+M30))</f>
        <v>0.60606060606060608</v>
      </c>
      <c r="R30" s="5">
        <f>IF(D30=0," ",(G30+H30*2+I30*3+J30*4)/D30)</f>
        <v>0.65384615384615385</v>
      </c>
      <c r="S30">
        <f>SUM(S2:S29)</f>
        <v>2</v>
      </c>
      <c r="T30">
        <f>SUM(T2:T29)</f>
        <v>8</v>
      </c>
    </row>
    <row r="31" spans="2:20" x14ac:dyDescent="0.15">
      <c r="B31" s="12" t="s">
        <v>40</v>
      </c>
      <c r="C31">
        <f>SUM(C12:C14)</f>
        <v>8</v>
      </c>
      <c r="D31">
        <f>SUM(D12:D14)</f>
        <v>7</v>
      </c>
      <c r="E31">
        <f t="shared" ref="E31:O31" si="8">SUM(E12:E14)</f>
        <v>1</v>
      </c>
      <c r="F31">
        <f t="shared" si="8"/>
        <v>6</v>
      </c>
      <c r="G31">
        <f t="shared" si="8"/>
        <v>4</v>
      </c>
      <c r="H31">
        <f t="shared" si="8"/>
        <v>2</v>
      </c>
      <c r="I31">
        <f t="shared" si="8"/>
        <v>0</v>
      </c>
      <c r="J31">
        <f t="shared" si="8"/>
        <v>0</v>
      </c>
      <c r="K31">
        <f t="shared" si="8"/>
        <v>1</v>
      </c>
      <c r="L31">
        <f t="shared" si="8"/>
        <v>0</v>
      </c>
      <c r="M31">
        <f t="shared" si="8"/>
        <v>1</v>
      </c>
      <c r="N31">
        <f t="shared" si="8"/>
        <v>0</v>
      </c>
      <c r="O31">
        <f t="shared" si="8"/>
        <v>0</v>
      </c>
      <c r="P31" s="1">
        <f>IF(D31=0,"-",(G31+H31+I31+J31)/D31)</f>
        <v>0.8571428571428571</v>
      </c>
      <c r="Q31" s="4">
        <f>IF(C31=0,"-",(G31+H31+I31+J31+M31)/(D31+M31))</f>
        <v>0.875</v>
      </c>
      <c r="R31" s="5">
        <f>IF(D31=0," ",(G31+H31*2+I31*3+J31*4)/D31)</f>
        <v>1.1428571428571428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1294-3E73-43EA-9A23-97EE2014CB74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4</v>
      </c>
      <c r="D2">
        <v>4</v>
      </c>
      <c r="E2">
        <v>1</v>
      </c>
      <c r="F2">
        <v>1</v>
      </c>
      <c r="H2">
        <v>1</v>
      </c>
      <c r="P2" s="6">
        <f>IF(D2=0,"-",(G2+H2+I2+J2)/D2)</f>
        <v>0.25</v>
      </c>
      <c r="Q2" s="4">
        <f>IF(C2=0,"-",(G2+H2+I2+J2+M2)/(D2+M2))</f>
        <v>0.25</v>
      </c>
      <c r="R2" s="5">
        <f>IF(D2=0," ",(G2+H2*2+I2*3+J2*4)/D2)</f>
        <v>0.5</v>
      </c>
      <c r="S2" s="3">
        <v>1</v>
      </c>
    </row>
    <row r="3" spans="1:20" x14ac:dyDescent="0.15">
      <c r="A3" s="2" t="s">
        <v>75</v>
      </c>
      <c r="B3" s="12" t="s">
        <v>69</v>
      </c>
      <c r="C3">
        <v>4</v>
      </c>
      <c r="D3">
        <v>4</v>
      </c>
      <c r="E3">
        <v>2</v>
      </c>
      <c r="F3">
        <v>2</v>
      </c>
      <c r="G3">
        <v>2</v>
      </c>
      <c r="K3">
        <v>2</v>
      </c>
      <c r="N3">
        <v>1</v>
      </c>
      <c r="P3" s="6">
        <f>IF(D3=0,"-",(G3+H3+I3+J3)/D3)</f>
        <v>0.5</v>
      </c>
      <c r="Q3" s="4">
        <f>IF(C3=0,"-",(G3+H3+I3+J3+M3)/(D3+M3))</f>
        <v>0.5</v>
      </c>
      <c r="R3" s="5">
        <f t="shared" ref="R3:R9" si="0">IF(D3=0," ",(G3+H3*2+I3*3+J3*4)/D3)</f>
        <v>0.5</v>
      </c>
      <c r="S3" s="3"/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F4">
        <v>1</v>
      </c>
      <c r="G4">
        <v>1</v>
      </c>
      <c r="P4" s="6">
        <f>IF(D4=0,"-",(G4+H4+I4+J4)/D4)</f>
        <v>0.5</v>
      </c>
      <c r="Q4" s="4">
        <f t="shared" ref="Q4:Q9" si="1">IF(C4=0,"-",(G4+H4+I4+J4+M4)/(D4+M4))</f>
        <v>0.5</v>
      </c>
      <c r="R4" s="5">
        <f t="shared" si="0"/>
        <v>0.5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F6">
        <v>1</v>
      </c>
      <c r="H6">
        <v>1</v>
      </c>
      <c r="M6">
        <v>1</v>
      </c>
      <c r="P6" s="6">
        <f t="shared" si="2"/>
        <v>0.33333333333333331</v>
      </c>
      <c r="Q6" s="4">
        <f t="shared" si="1"/>
        <v>0.5</v>
      </c>
      <c r="R6" s="5">
        <f t="shared" si="0"/>
        <v>0.66666666666666663</v>
      </c>
      <c r="T6">
        <v>1</v>
      </c>
    </row>
    <row r="7" spans="1:20" x14ac:dyDescent="0.15">
      <c r="A7" s="2" t="s">
        <v>90</v>
      </c>
      <c r="B7" s="12" t="s">
        <v>69</v>
      </c>
      <c r="C7">
        <v>2</v>
      </c>
      <c r="E7">
        <v>1</v>
      </c>
      <c r="K7">
        <v>2</v>
      </c>
      <c r="M7">
        <v>2</v>
      </c>
      <c r="P7" s="6" t="str">
        <f t="shared" si="2"/>
        <v>-</v>
      </c>
      <c r="Q7" s="4">
        <f t="shared" si="1"/>
        <v>1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C8">
        <v>3</v>
      </c>
      <c r="D8">
        <v>2</v>
      </c>
      <c r="E8">
        <v>1</v>
      </c>
      <c r="F8">
        <v>2</v>
      </c>
      <c r="H8">
        <v>2</v>
      </c>
      <c r="M8">
        <v>1</v>
      </c>
      <c r="P8" s="6">
        <f>IF(D8=0,"-",(G8+H8+I8+J8)/D8)</f>
        <v>1</v>
      </c>
      <c r="Q8" s="4">
        <f t="shared" si="1"/>
        <v>1</v>
      </c>
      <c r="R8" s="5">
        <f t="shared" si="0"/>
        <v>2</v>
      </c>
      <c r="T8">
        <v>2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C10">
        <v>1</v>
      </c>
      <c r="M10">
        <v>1</v>
      </c>
      <c r="P10" s="6" t="str">
        <f t="shared" ref="P10" si="3">IF(D10=0,"-",(G10+H10+I10+J10)/D10)</f>
        <v>-</v>
      </c>
      <c r="Q10" s="4">
        <f t="shared" ref="Q10" si="4">IF(C10=0,"-",(G10+H10+I10+J10+M10)/(D10+M10))</f>
        <v>1</v>
      </c>
      <c r="R10" s="5" t="str">
        <f t="shared" ref="R10" si="5"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P11" s="6" t="str">
        <f>IF(D11=0,"-",(G11+H11+I11+J11)/D11)</f>
        <v>-</v>
      </c>
      <c r="Q11" s="4" t="str">
        <f>IF(C11=0,"-",(G11+H11+I11+J11+M11)/(D11+M11))</f>
        <v>-</v>
      </c>
      <c r="R11" s="5" t="str">
        <f>IF(D11=0," ",(G11+H11*2+I11*3+J11*4)/D11)</f>
        <v xml:space="preserve"> 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O12">
        <v>1</v>
      </c>
      <c r="P12" s="6">
        <f>IF(D12=0,"-",(G12+H12+I12+J12)/D12)</f>
        <v>0</v>
      </c>
      <c r="Q12" s="4">
        <f>IF(C12=0,"-",(G12+H12+I12+J12+M12)/(D12+M12))</f>
        <v>0</v>
      </c>
      <c r="R12" s="5">
        <f>IF(D12=0," ",(G12+H12*2+I12*3+J12*4)/D12)</f>
        <v>0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E13">
        <v>1</v>
      </c>
      <c r="F13">
        <v>2</v>
      </c>
      <c r="G13">
        <v>2</v>
      </c>
      <c r="P13" s="6">
        <f>IF(D13=0,"-",(G13+H13+I13+J13)/D13)</f>
        <v>0.66666666666666663</v>
      </c>
      <c r="Q13" s="4">
        <f>IF(C13=0,"-",(G13+H13+I13+J13+M13)/(D13+M13))</f>
        <v>0.66666666666666663</v>
      </c>
      <c r="R13" s="5">
        <f>IF(D13=0," ",(G13+H13*2+I13*3+J13*4)/D13)</f>
        <v>0.66666666666666663</v>
      </c>
      <c r="T13">
        <v>1</v>
      </c>
    </row>
    <row r="14" spans="1:20" x14ac:dyDescent="0.15">
      <c r="A14" s="2" t="s">
        <v>116</v>
      </c>
      <c r="B14" s="12" t="s">
        <v>69</v>
      </c>
      <c r="C14">
        <v>2</v>
      </c>
      <c r="D14">
        <v>2</v>
      </c>
      <c r="O14">
        <v>2</v>
      </c>
      <c r="P14" s="6">
        <f>IF(D14=0,"-",(G14+H14+I14+J14)/D14)</f>
        <v>0</v>
      </c>
      <c r="Q14" s="4">
        <f>IF(C14=0,"-",(G14+H14+I14+J14+M14)/(D14+M14))</f>
        <v>0</v>
      </c>
      <c r="R14" s="5">
        <f>IF(D14=0," ",(G14+H14*2+I14*3+J14*4)/D14)</f>
        <v>0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28</v>
      </c>
      <c r="D30">
        <f t="shared" ref="D30:O30" si="7">SUM(D2:D28)</f>
        <v>23</v>
      </c>
      <c r="E30">
        <f t="shared" si="7"/>
        <v>6</v>
      </c>
      <c r="F30">
        <f t="shared" si="7"/>
        <v>9</v>
      </c>
      <c r="G30">
        <f t="shared" si="7"/>
        <v>5</v>
      </c>
      <c r="H30">
        <f t="shared" si="7"/>
        <v>4</v>
      </c>
      <c r="I30">
        <f t="shared" si="7"/>
        <v>0</v>
      </c>
      <c r="J30">
        <f t="shared" si="7"/>
        <v>0</v>
      </c>
      <c r="K30">
        <f t="shared" si="7"/>
        <v>4</v>
      </c>
      <c r="L30">
        <f t="shared" si="7"/>
        <v>0</v>
      </c>
      <c r="M30">
        <f t="shared" si="7"/>
        <v>5</v>
      </c>
      <c r="N30">
        <f t="shared" si="7"/>
        <v>1</v>
      </c>
      <c r="O30">
        <f t="shared" si="7"/>
        <v>3</v>
      </c>
      <c r="P30" s="6">
        <f>IF(D30=0,"-",(G30+H30+I30+J30)/D30)</f>
        <v>0.39130434782608697</v>
      </c>
      <c r="Q30" s="4">
        <f>IF(C30=0,"-",(G30+H30+I30+J30+M30)/(D30+M30))</f>
        <v>0.5</v>
      </c>
      <c r="R30" s="5">
        <f>IF(D30=0," ",(G30+H30*2+I30*3+J30*4)/D30)</f>
        <v>0.56521739130434778</v>
      </c>
      <c r="S30">
        <f>SUM(S2:S29)</f>
        <v>1</v>
      </c>
      <c r="T30">
        <f>SUM(T2:T29)</f>
        <v>4</v>
      </c>
    </row>
    <row r="31" spans="2:20" x14ac:dyDescent="0.15">
      <c r="B31" s="12" t="s">
        <v>40</v>
      </c>
      <c r="C31">
        <f>SUM(C12:C14)</f>
        <v>8</v>
      </c>
      <c r="D31">
        <f>SUM(D12:D14)</f>
        <v>8</v>
      </c>
      <c r="E31">
        <f t="shared" ref="E31:O31" si="8">SUM(E12:E14)</f>
        <v>1</v>
      </c>
      <c r="F31">
        <f t="shared" si="8"/>
        <v>2</v>
      </c>
      <c r="G31">
        <f t="shared" si="8"/>
        <v>2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3</v>
      </c>
      <c r="P31" s="1">
        <f>IF(D31=0,"-",(G31+H31+I31+J31)/D31)</f>
        <v>0.25</v>
      </c>
      <c r="Q31" s="4">
        <f>IF(C31=0,"-",(G31+H31+I31+J31+M31)/(D31+M31))</f>
        <v>0.25</v>
      </c>
      <c r="R31" s="5">
        <f>IF(D31=0," ",(G31+H31*2+I31*3+J31*4)/D31)</f>
        <v>0.25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EBA68-DE31-42C4-834F-AA18A6413392}">
  <dimension ref="A1:U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1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1" x14ac:dyDescent="0.15">
      <c r="A2" s="2" t="s">
        <v>72</v>
      </c>
      <c r="B2" s="12" t="s">
        <v>69</v>
      </c>
      <c r="C2">
        <v>3</v>
      </c>
      <c r="D2">
        <v>2</v>
      </c>
      <c r="M2">
        <v>1</v>
      </c>
      <c r="N2">
        <v>1</v>
      </c>
      <c r="P2" s="1">
        <f>IF(D2=0,"-",(G2+H2+I2+J2)/D2)</f>
        <v>0</v>
      </c>
      <c r="Q2" s="4">
        <f>IF(C2=0,"-",(G2+H2+I2+J2+M2)/(D2+M2))</f>
        <v>0.33333333333333331</v>
      </c>
      <c r="R2" s="5">
        <f>IF(D2=0," ",(G2+H2*2+I2*3+J2*4)/D2)</f>
        <v>0</v>
      </c>
      <c r="S2" s="3"/>
      <c r="T2">
        <v>1</v>
      </c>
    </row>
    <row r="3" spans="1:21" x14ac:dyDescent="0.15">
      <c r="A3" s="2" t="s">
        <v>75</v>
      </c>
      <c r="B3" s="12" t="s">
        <v>69</v>
      </c>
      <c r="C3">
        <v>3</v>
      </c>
      <c r="D3">
        <v>3</v>
      </c>
      <c r="O3">
        <v>1</v>
      </c>
      <c r="P3" s="1">
        <f>IF(D3=0,"-",(G3+H3+I3+J3)/D3)</f>
        <v>0</v>
      </c>
      <c r="Q3" s="4">
        <f>IF(C3=0,"-",(G3+H3+I3+J3+M3)/(D3+M3))</f>
        <v>0</v>
      </c>
      <c r="R3" s="5">
        <f t="shared" ref="R3:R9" si="0">IF(D3=0," ",(G3+H3*2+I3*3+J3*4)/D3)</f>
        <v>0</v>
      </c>
    </row>
    <row r="4" spans="1:21" x14ac:dyDescent="0.15">
      <c r="A4" s="2" t="s">
        <v>76</v>
      </c>
      <c r="B4" s="12" t="s">
        <v>69</v>
      </c>
      <c r="C4">
        <v>1</v>
      </c>
      <c r="D4">
        <v>1</v>
      </c>
      <c r="O4">
        <v>1</v>
      </c>
      <c r="P4" s="1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1" x14ac:dyDescent="0.15">
      <c r="A5" s="2" t="s">
        <v>77</v>
      </c>
      <c r="B5" s="12" t="s">
        <v>78</v>
      </c>
      <c r="P5" s="1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1" x14ac:dyDescent="0.15">
      <c r="A6" s="2" t="s">
        <v>86</v>
      </c>
      <c r="B6" s="12" t="s">
        <v>88</v>
      </c>
      <c r="C6">
        <v>4</v>
      </c>
      <c r="D6">
        <v>4</v>
      </c>
      <c r="O6">
        <v>2</v>
      </c>
      <c r="P6" s="1">
        <f t="shared" si="2"/>
        <v>0</v>
      </c>
      <c r="Q6" s="4">
        <f t="shared" si="1"/>
        <v>0</v>
      </c>
      <c r="R6" s="5">
        <f t="shared" si="0"/>
        <v>0</v>
      </c>
    </row>
    <row r="7" spans="1:21" x14ac:dyDescent="0.15">
      <c r="A7" s="2" t="s">
        <v>90</v>
      </c>
      <c r="B7" s="12" t="s">
        <v>69</v>
      </c>
      <c r="C7">
        <v>2</v>
      </c>
      <c r="D7">
        <v>1</v>
      </c>
      <c r="E7">
        <v>1</v>
      </c>
      <c r="K7">
        <v>1</v>
      </c>
      <c r="M7">
        <v>1</v>
      </c>
      <c r="P7" s="1">
        <f t="shared" si="2"/>
        <v>0</v>
      </c>
      <c r="Q7" s="4">
        <f t="shared" si="1"/>
        <v>0.5</v>
      </c>
      <c r="R7" s="5">
        <f t="shared" si="0"/>
        <v>0</v>
      </c>
    </row>
    <row r="8" spans="1:21" x14ac:dyDescent="0.15">
      <c r="A8" s="2" t="s">
        <v>94</v>
      </c>
      <c r="B8" s="12" t="s">
        <v>95</v>
      </c>
      <c r="P8" s="1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1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F9">
        <v>1</v>
      </c>
      <c r="G9">
        <v>1</v>
      </c>
      <c r="P9" s="1">
        <f t="shared" si="2"/>
        <v>0.33333333333333331</v>
      </c>
      <c r="Q9" s="4">
        <f t="shared" si="1"/>
        <v>0.33333333333333331</v>
      </c>
      <c r="R9" s="5">
        <f t="shared" si="0"/>
        <v>0.33333333333333331</v>
      </c>
    </row>
    <row r="10" spans="1:21" x14ac:dyDescent="0.15">
      <c r="A10" s="2" t="s">
        <v>101</v>
      </c>
      <c r="B10" s="12" t="s">
        <v>102</v>
      </c>
      <c r="C10">
        <v>1</v>
      </c>
      <c r="D10">
        <v>1</v>
      </c>
      <c r="O10">
        <v>1</v>
      </c>
      <c r="P10" s="1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</row>
    <row r="11" spans="1:21" x14ac:dyDescent="0.15">
      <c r="A11" s="2" t="s">
        <v>104</v>
      </c>
      <c r="B11" s="12" t="s">
        <v>105</v>
      </c>
      <c r="C11">
        <v>2</v>
      </c>
      <c r="D11">
        <v>2</v>
      </c>
      <c r="P11" s="1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1" x14ac:dyDescent="0.15">
      <c r="A12" s="2" t="s">
        <v>107</v>
      </c>
      <c r="B12" s="12" t="s">
        <v>108</v>
      </c>
      <c r="C12">
        <v>2</v>
      </c>
      <c r="D12">
        <v>2</v>
      </c>
      <c r="M12">
        <v>1</v>
      </c>
      <c r="P12" s="1">
        <f>IF(D12=0,"-",(G12+H12+I12+J12)/D12)</f>
        <v>0</v>
      </c>
      <c r="Q12" s="4">
        <f>IF(C12=0,"-",(G12+H12+I12+J12+M12)/(D12+M12))</f>
        <v>0.33333333333333331</v>
      </c>
      <c r="R12" s="5">
        <f>IF(D12=0," ",(G12+H12*2+I12*3+J12*4)/D12)</f>
        <v>0</v>
      </c>
    </row>
    <row r="13" spans="1:21" x14ac:dyDescent="0.15">
      <c r="A13" s="2" t="s">
        <v>110</v>
      </c>
      <c r="B13" s="12" t="s">
        <v>69</v>
      </c>
      <c r="C13">
        <v>3</v>
      </c>
      <c r="D13">
        <v>3</v>
      </c>
      <c r="E13">
        <v>1</v>
      </c>
      <c r="F13">
        <v>1</v>
      </c>
      <c r="G13">
        <v>1</v>
      </c>
      <c r="K13">
        <v>2</v>
      </c>
      <c r="N13">
        <v>1</v>
      </c>
      <c r="O13">
        <v>1</v>
      </c>
      <c r="P13" s="1">
        <f>IF(D13=0,"-",(G13+H13+I13+J13)/D13)</f>
        <v>0.33333333333333331</v>
      </c>
      <c r="Q13" s="4">
        <f>IF(C13=0,"-",(G13+H13+I13+J13+M13)/(D13+M13))</f>
        <v>0.33333333333333331</v>
      </c>
      <c r="R13" s="5">
        <f>IF(D13=0," ",(G13+H13*2+I13*3+J13*4)/D13)</f>
        <v>0.33333333333333331</v>
      </c>
    </row>
    <row r="14" spans="1:21" x14ac:dyDescent="0.15">
      <c r="A14" s="2" t="s">
        <v>116</v>
      </c>
      <c r="B14" s="12" t="s">
        <v>69</v>
      </c>
      <c r="C14">
        <v>2</v>
      </c>
      <c r="D14">
        <v>2</v>
      </c>
      <c r="E14">
        <v>1</v>
      </c>
      <c r="F14">
        <v>2</v>
      </c>
      <c r="G14">
        <v>2</v>
      </c>
      <c r="P14" s="1">
        <f>IF(D14=0,"-",(G14+H14+I14+J14)/D14)</f>
        <v>1</v>
      </c>
      <c r="Q14" s="4">
        <f>IF(C14=0,"-",(G14+H14+I14+J14+M14)/(D14+M14))</f>
        <v>1</v>
      </c>
      <c r="R14" s="5">
        <f>IF(D14=0," ",(G14+H14*2+I14*3+J14*4)/D14)</f>
        <v>1</v>
      </c>
      <c r="T14">
        <v>1</v>
      </c>
      <c r="U14" t="s">
        <v>80</v>
      </c>
    </row>
    <row r="15" spans="1:21" x14ac:dyDescent="0.15">
      <c r="Q15" s="4"/>
    </row>
    <row r="16" spans="1:21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26</v>
      </c>
      <c r="D30">
        <f t="shared" ref="D30:O30" si="7">SUM(D2:D28)</f>
        <v>24</v>
      </c>
      <c r="E30">
        <f t="shared" si="7"/>
        <v>4</v>
      </c>
      <c r="F30">
        <f t="shared" si="7"/>
        <v>4</v>
      </c>
      <c r="G30">
        <f t="shared" si="7"/>
        <v>4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3</v>
      </c>
      <c r="L30">
        <f t="shared" si="7"/>
        <v>0</v>
      </c>
      <c r="M30">
        <f t="shared" si="7"/>
        <v>3</v>
      </c>
      <c r="N30">
        <f t="shared" si="7"/>
        <v>2</v>
      </c>
      <c r="O30">
        <f t="shared" si="7"/>
        <v>6</v>
      </c>
      <c r="P30" s="1">
        <f>IF(D30=0,"-",(G30+H30+I30+J30)/D30)</f>
        <v>0.16666666666666666</v>
      </c>
      <c r="Q30" s="4">
        <f>IF(C30=0,"-",(G30+H30+I30+J30+M30)/(D30+M30))</f>
        <v>0.25925925925925924</v>
      </c>
      <c r="R30" s="5">
        <f>IF(D30=0," ",(G30+H30*2+I30*3+J30*4)/D30)</f>
        <v>0.16666666666666666</v>
      </c>
      <c r="S30">
        <f>SUM(S2:S29)</f>
        <v>0</v>
      </c>
      <c r="T30">
        <f>SUM(T2:T29)</f>
        <v>2</v>
      </c>
    </row>
    <row r="31" spans="2:20" x14ac:dyDescent="0.15">
      <c r="B31" s="12" t="s">
        <v>40</v>
      </c>
      <c r="C31">
        <f>SUM(C12:C14)</f>
        <v>7</v>
      </c>
      <c r="D31">
        <f>SUM(D12:D14)</f>
        <v>7</v>
      </c>
      <c r="E31">
        <f t="shared" ref="E31:O31" si="8">SUM(E12:E14)</f>
        <v>2</v>
      </c>
      <c r="F31">
        <f t="shared" si="8"/>
        <v>3</v>
      </c>
      <c r="G31">
        <f t="shared" si="8"/>
        <v>3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2</v>
      </c>
      <c r="L31">
        <f t="shared" si="8"/>
        <v>0</v>
      </c>
      <c r="M31">
        <f t="shared" si="8"/>
        <v>1</v>
      </c>
      <c r="N31">
        <f t="shared" si="8"/>
        <v>1</v>
      </c>
      <c r="O31">
        <f t="shared" si="8"/>
        <v>1</v>
      </c>
      <c r="P31" s="1">
        <f>IF(D31=0,"-",(G31+H31+I31+J31)/D31)</f>
        <v>0.42857142857142855</v>
      </c>
      <c r="Q31" s="4">
        <f>IF(C31=0,"-",(G31+H31+I31+J31+M31)/(D31+M31))</f>
        <v>0.5</v>
      </c>
      <c r="R31" s="5">
        <f>IF(D31=0," ",(G31+H31*2+I31*3+J31*4)/D31)</f>
        <v>0.42857142857142855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7EF94-0F22-4660-AFB6-07771EFE1B3F}">
  <dimension ref="A1:U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1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1" x14ac:dyDescent="0.15">
      <c r="A2" s="2" t="s">
        <v>72</v>
      </c>
      <c r="B2" s="12" t="s">
        <v>69</v>
      </c>
      <c r="C2">
        <v>4</v>
      </c>
      <c r="D2">
        <v>4</v>
      </c>
      <c r="P2" s="6">
        <f>IF(D2=0,"-",(G2+H2+I2+J2)/D2)</f>
        <v>0</v>
      </c>
      <c r="Q2" s="4">
        <f>IF(C2=0,"-",(G2+H2+I2+J2+M2)/(D2+M2))</f>
        <v>0</v>
      </c>
      <c r="R2" s="5">
        <f>IF(D2=0," ",(G2+H2*2+I2*3+J2*4)/D2)</f>
        <v>0</v>
      </c>
      <c r="S2" s="3"/>
    </row>
    <row r="3" spans="1:21" x14ac:dyDescent="0.15">
      <c r="A3" s="2" t="s">
        <v>75</v>
      </c>
      <c r="B3" s="12" t="s">
        <v>69</v>
      </c>
      <c r="C3">
        <v>3</v>
      </c>
      <c r="D3">
        <v>3</v>
      </c>
      <c r="E3">
        <v>3</v>
      </c>
      <c r="F3">
        <v>2</v>
      </c>
      <c r="G3">
        <v>2</v>
      </c>
      <c r="K3">
        <v>1</v>
      </c>
      <c r="N3">
        <v>4</v>
      </c>
      <c r="P3" s="6">
        <f>IF(D3=0,"-",(G3+H3+I3+J3)/D3)</f>
        <v>0.66666666666666663</v>
      </c>
      <c r="Q3" s="4">
        <f>IF(C3=0,"-",(G3+H3+I3+J3+M3)/(D3+M3))</f>
        <v>0.66666666666666663</v>
      </c>
      <c r="R3" s="5">
        <f t="shared" ref="R3:R9" si="0">IF(D3=0," ",(G3+H3*2+I3*3+J3*4)/D3)</f>
        <v>0.66666666666666663</v>
      </c>
    </row>
    <row r="4" spans="1:21" x14ac:dyDescent="0.15">
      <c r="A4" s="2" t="s">
        <v>76</v>
      </c>
      <c r="B4" s="12" t="s">
        <v>69</v>
      </c>
      <c r="C4">
        <v>2</v>
      </c>
      <c r="D4">
        <v>2</v>
      </c>
      <c r="O4">
        <v>2</v>
      </c>
      <c r="P4" s="6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1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1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1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1" x14ac:dyDescent="0.15">
      <c r="A8" s="2" t="s">
        <v>94</v>
      </c>
      <c r="B8" s="12" t="s">
        <v>95</v>
      </c>
      <c r="C8">
        <v>2</v>
      </c>
      <c r="D8">
        <v>2</v>
      </c>
      <c r="F8">
        <v>1</v>
      </c>
      <c r="P8" s="6">
        <f>IF(D8=0,"-",(G8+H8+I8+J8)/D8)</f>
        <v>0</v>
      </c>
      <c r="Q8" s="4">
        <f t="shared" si="1"/>
        <v>0</v>
      </c>
      <c r="R8" s="5">
        <f t="shared" si="0"/>
        <v>0</v>
      </c>
      <c r="T8">
        <v>1</v>
      </c>
    </row>
    <row r="9" spans="1:21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F9">
        <v>2</v>
      </c>
      <c r="G9">
        <v>1</v>
      </c>
      <c r="H9">
        <v>1</v>
      </c>
      <c r="K9">
        <v>1</v>
      </c>
      <c r="P9" s="6">
        <f t="shared" si="2"/>
        <v>0.66666666666666663</v>
      </c>
      <c r="Q9" s="4">
        <f t="shared" si="1"/>
        <v>0.66666666666666663</v>
      </c>
      <c r="R9" s="5">
        <f t="shared" si="0"/>
        <v>1</v>
      </c>
    </row>
    <row r="10" spans="1:21" x14ac:dyDescent="0.15">
      <c r="A10" s="2" t="s">
        <v>101</v>
      </c>
      <c r="B10" s="12" t="s">
        <v>102</v>
      </c>
      <c r="C10">
        <v>2</v>
      </c>
      <c r="D10">
        <v>2</v>
      </c>
      <c r="O10">
        <v>1</v>
      </c>
      <c r="P10" s="6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</row>
    <row r="11" spans="1:21" x14ac:dyDescent="0.15">
      <c r="A11" s="2" t="s">
        <v>104</v>
      </c>
      <c r="B11" s="12" t="s">
        <v>105</v>
      </c>
      <c r="P11" s="6" t="str">
        <f>IF(D11=0,"-",(G11+H11+I11+J11)/D11)</f>
        <v>-</v>
      </c>
      <c r="Q11" s="4" t="str">
        <f>IF(C11=0,"-",(G11+H11+I11+J11+M11)/(D11+M11))</f>
        <v>-</v>
      </c>
      <c r="R11" s="5" t="str">
        <f>IF(D11=0," ",(G11+H11*2+I11*3+J11*4)/D11)</f>
        <v xml:space="preserve"> </v>
      </c>
    </row>
    <row r="12" spans="1:21" x14ac:dyDescent="0.15">
      <c r="A12" s="2" t="s">
        <v>107</v>
      </c>
      <c r="B12" s="12" t="s">
        <v>108</v>
      </c>
      <c r="C12">
        <v>2</v>
      </c>
      <c r="D12">
        <v>2</v>
      </c>
      <c r="M12">
        <v>1</v>
      </c>
      <c r="N12">
        <v>2</v>
      </c>
      <c r="P12" s="6">
        <f>IF(D12=0,"-",(G12+H12+I12+J12)/D12)</f>
        <v>0</v>
      </c>
      <c r="Q12" s="4">
        <f>IF(C12=0,"-",(G12+H12+I12+J12+M12)/(D12+M12))</f>
        <v>0.33333333333333331</v>
      </c>
      <c r="R12" s="5">
        <f>IF(D12=0," ",(G12+H12*2+I12*3+J12*4)/D12)</f>
        <v>0</v>
      </c>
    </row>
    <row r="13" spans="1:21" x14ac:dyDescent="0.15">
      <c r="A13" s="2" t="s">
        <v>110</v>
      </c>
      <c r="B13" s="12" t="s">
        <v>69</v>
      </c>
      <c r="P13" s="6" t="str">
        <f t="shared" ref="P13:P14" si="6">IF(D13=0,"-",(G13+H13+I13+J13)/D13)</f>
        <v>-</v>
      </c>
      <c r="Q13" s="4" t="str">
        <f t="shared" ref="Q13:Q14" si="7">IF(C13=0,"-",(G13+H13+I13+J13+M13)/(D13+M13))</f>
        <v>-</v>
      </c>
      <c r="R13" s="5" t="str">
        <f t="shared" ref="R13:R14" si="8">IF(D13=0," ",(G13+H13*2+I13*3+J13*4)/D13)</f>
        <v xml:space="preserve"> </v>
      </c>
    </row>
    <row r="14" spans="1:21" x14ac:dyDescent="0.15">
      <c r="A14" s="2" t="s">
        <v>116</v>
      </c>
      <c r="B14" s="12" t="s">
        <v>69</v>
      </c>
      <c r="C14">
        <v>3</v>
      </c>
      <c r="D14">
        <v>2</v>
      </c>
      <c r="M14">
        <v>1</v>
      </c>
      <c r="N14">
        <v>2</v>
      </c>
      <c r="P14" s="6">
        <f t="shared" si="6"/>
        <v>0</v>
      </c>
      <c r="Q14" s="4">
        <f t="shared" si="7"/>
        <v>0.33333333333333331</v>
      </c>
      <c r="R14" s="5">
        <f t="shared" si="8"/>
        <v>0</v>
      </c>
      <c r="T14">
        <v>2</v>
      </c>
      <c r="U14" t="s">
        <v>80</v>
      </c>
    </row>
    <row r="15" spans="1:21" x14ac:dyDescent="0.15">
      <c r="Q15" s="4"/>
    </row>
    <row r="16" spans="1:21" x14ac:dyDescent="0.15">
      <c r="Q16" s="4"/>
    </row>
    <row r="17" spans="2:20" x14ac:dyDescent="0.15">
      <c r="Q17" s="4"/>
    </row>
    <row r="18" spans="2:20" x14ac:dyDescent="0.15">
      <c r="F18">
        <f t="shared" ref="F18:F28" si="9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9"/>
        <v>0</v>
      </c>
      <c r="Q20" s="4"/>
    </row>
    <row r="21" spans="2:20" x14ac:dyDescent="0.15">
      <c r="F21">
        <f t="shared" si="9"/>
        <v>0</v>
      </c>
      <c r="Q21" s="4"/>
    </row>
    <row r="22" spans="2:20" x14ac:dyDescent="0.15">
      <c r="F22">
        <f t="shared" si="9"/>
        <v>0</v>
      </c>
      <c r="Q22" s="4"/>
    </row>
    <row r="23" spans="2:20" x14ac:dyDescent="0.15">
      <c r="F23">
        <f t="shared" si="9"/>
        <v>0</v>
      </c>
      <c r="Q23" s="4"/>
    </row>
    <row r="24" spans="2:20" x14ac:dyDescent="0.15">
      <c r="F24">
        <f t="shared" si="9"/>
        <v>0</v>
      </c>
      <c r="Q24" s="4"/>
    </row>
    <row r="25" spans="2:20" x14ac:dyDescent="0.15">
      <c r="F25">
        <f t="shared" si="9"/>
        <v>0</v>
      </c>
      <c r="Q25" s="4"/>
    </row>
    <row r="26" spans="2:20" x14ac:dyDescent="0.15">
      <c r="F26">
        <f t="shared" si="9"/>
        <v>0</v>
      </c>
      <c r="Q26" s="4"/>
    </row>
    <row r="27" spans="2:20" x14ac:dyDescent="0.15">
      <c r="F27">
        <f t="shared" si="9"/>
        <v>0</v>
      </c>
      <c r="Q27" s="4"/>
    </row>
    <row r="28" spans="2:20" x14ac:dyDescent="0.15">
      <c r="F28">
        <f t="shared" si="9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21</v>
      </c>
      <c r="D30">
        <f t="shared" ref="D30:O30" si="10">SUM(D2:D28)</f>
        <v>20</v>
      </c>
      <c r="E30">
        <f t="shared" si="10"/>
        <v>4</v>
      </c>
      <c r="F30">
        <f t="shared" si="10"/>
        <v>5</v>
      </c>
      <c r="G30">
        <f t="shared" si="10"/>
        <v>3</v>
      </c>
      <c r="H30">
        <f t="shared" si="10"/>
        <v>1</v>
      </c>
      <c r="I30">
        <f t="shared" si="10"/>
        <v>0</v>
      </c>
      <c r="J30">
        <f t="shared" si="10"/>
        <v>0</v>
      </c>
      <c r="K30">
        <f t="shared" si="10"/>
        <v>2</v>
      </c>
      <c r="L30">
        <f t="shared" si="10"/>
        <v>0</v>
      </c>
      <c r="M30">
        <f t="shared" si="10"/>
        <v>2</v>
      </c>
      <c r="N30">
        <f t="shared" si="10"/>
        <v>8</v>
      </c>
      <c r="O30">
        <f t="shared" si="10"/>
        <v>3</v>
      </c>
      <c r="P30" s="6">
        <f>IF(D30=0,"-",(G30+H30+I30+J30)/D30)</f>
        <v>0.2</v>
      </c>
      <c r="Q30" s="4">
        <f>IF(C30=0,"-",(G30+H30+I30+J30+M30)/(D30+M30))</f>
        <v>0.27272727272727271</v>
      </c>
      <c r="R30" s="5">
        <f>IF(D30=0," ",(G30+H30*2+I30*3+J30*4)/D30)</f>
        <v>0.25</v>
      </c>
      <c r="S30">
        <f>SUM(S2:S29)</f>
        <v>0</v>
      </c>
      <c r="T30">
        <f>SUM(T2:T29)</f>
        <v>3</v>
      </c>
    </row>
    <row r="31" spans="2:20" x14ac:dyDescent="0.15">
      <c r="B31" s="12" t="s">
        <v>40</v>
      </c>
      <c r="C31">
        <f>SUM(C12:C14)</f>
        <v>5</v>
      </c>
      <c r="D31">
        <f>SUM(D12:D14)</f>
        <v>4</v>
      </c>
      <c r="E31">
        <f t="shared" ref="E31:O31" si="11">SUM(E12:E14)</f>
        <v>0</v>
      </c>
      <c r="F31">
        <f t="shared" si="11"/>
        <v>0</v>
      </c>
      <c r="G31">
        <f t="shared" si="11"/>
        <v>0</v>
      </c>
      <c r="H31">
        <f t="shared" si="11"/>
        <v>0</v>
      </c>
      <c r="I31">
        <f t="shared" si="11"/>
        <v>0</v>
      </c>
      <c r="J31">
        <f t="shared" si="11"/>
        <v>0</v>
      </c>
      <c r="K31">
        <f t="shared" si="11"/>
        <v>0</v>
      </c>
      <c r="L31">
        <f t="shared" si="11"/>
        <v>0</v>
      </c>
      <c r="M31">
        <f t="shared" si="11"/>
        <v>2</v>
      </c>
      <c r="N31">
        <f t="shared" si="11"/>
        <v>4</v>
      </c>
      <c r="O31">
        <f t="shared" si="11"/>
        <v>0</v>
      </c>
      <c r="P31" s="1">
        <f>IF(D31=0,"-",(G31+H31+I31+J31)/D31)</f>
        <v>0</v>
      </c>
      <c r="Q31" s="4">
        <f>IF(C31=0,"-",(G31+H31+I31+J31+M31)/(D31+M31))</f>
        <v>0.33333333333333331</v>
      </c>
      <c r="R31" s="5">
        <f>IF(D31=0," ",(G31+H31*2+I31*3+J31*4)/D31)</f>
        <v>0</v>
      </c>
      <c r="S31">
        <f>SUM(S12:S14)</f>
        <v>0</v>
      </c>
      <c r="T31">
        <f>SUM(T12:T14)</f>
        <v>2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2B0B1-EFA1-42C2-A808-0A68FDCCD28E}">
  <dimension ref="A1:U31"/>
  <sheetViews>
    <sheetView zoomScaleNormal="100" workbookViewId="0">
      <selection activeCell="A33" sqref="A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1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1" x14ac:dyDescent="0.15">
      <c r="A2" s="2" t="s">
        <v>72</v>
      </c>
      <c r="B2" s="12" t="s">
        <v>69</v>
      </c>
      <c r="C2">
        <v>4</v>
      </c>
      <c r="D2">
        <v>4</v>
      </c>
      <c r="F2">
        <v>2</v>
      </c>
      <c r="G2">
        <v>2</v>
      </c>
      <c r="P2" s="1">
        <f>IF(D2=0,"-",(G2+H2+I2+J2)/D2)</f>
        <v>0.5</v>
      </c>
      <c r="Q2" s="4">
        <f>IF(C2=0,"-",(G2+H2+I2+J2+M2)/(D2+M2))</f>
        <v>0.5</v>
      </c>
      <c r="R2" s="5">
        <f>IF(D2=0," ",(G2+H2*2+I2*3+J2*4)/D2)</f>
        <v>0.5</v>
      </c>
      <c r="S2" s="3"/>
    </row>
    <row r="3" spans="1:21" x14ac:dyDescent="0.15">
      <c r="A3" s="2" t="s">
        <v>75</v>
      </c>
      <c r="B3" s="12" t="s">
        <v>69</v>
      </c>
      <c r="C3">
        <v>3</v>
      </c>
      <c r="D3">
        <v>3</v>
      </c>
      <c r="E3">
        <v>2</v>
      </c>
      <c r="F3">
        <v>3</v>
      </c>
      <c r="G3">
        <v>3</v>
      </c>
      <c r="K3">
        <v>1</v>
      </c>
      <c r="N3">
        <v>1</v>
      </c>
      <c r="P3" s="1">
        <f>IF(D3=0,"-",(G3+H3+I3+J3)/D3)</f>
        <v>1</v>
      </c>
      <c r="Q3" s="4">
        <f>IF(C3=0,"-",(G3+H3+I3+J3+M3)/(D3+M3))</f>
        <v>1</v>
      </c>
      <c r="R3" s="5">
        <f t="shared" ref="R3:R9" si="0">IF(D3=0," ",(G3+H3*2+I3*3+J3*4)/D3)</f>
        <v>1</v>
      </c>
      <c r="T3">
        <v>1</v>
      </c>
      <c r="U3" t="s">
        <v>80</v>
      </c>
    </row>
    <row r="4" spans="1:21" x14ac:dyDescent="0.15">
      <c r="A4" s="2" t="s">
        <v>76</v>
      </c>
      <c r="B4" s="12" t="s">
        <v>69</v>
      </c>
      <c r="C4">
        <v>3</v>
      </c>
      <c r="D4">
        <v>3</v>
      </c>
      <c r="P4" s="1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  <c r="U4" t="s">
        <v>80</v>
      </c>
    </row>
    <row r="5" spans="1:21" x14ac:dyDescent="0.15">
      <c r="A5" s="2" t="s">
        <v>77</v>
      </c>
      <c r="B5" s="12" t="s">
        <v>78</v>
      </c>
      <c r="C5">
        <v>3</v>
      </c>
      <c r="D5">
        <v>2</v>
      </c>
      <c r="M5">
        <v>1</v>
      </c>
      <c r="O5">
        <v>1</v>
      </c>
      <c r="P5" s="1">
        <f t="shared" ref="P5:P9" si="2">IF(D5=0,"-",(G5+H5+I5+J5)/D5)</f>
        <v>0</v>
      </c>
      <c r="Q5" s="4">
        <f t="shared" si="1"/>
        <v>0.33333333333333331</v>
      </c>
      <c r="R5" s="5">
        <f t="shared" si="0"/>
        <v>0</v>
      </c>
    </row>
    <row r="6" spans="1:21" x14ac:dyDescent="0.15">
      <c r="A6" s="2" t="s">
        <v>86</v>
      </c>
      <c r="B6" s="12" t="s">
        <v>88</v>
      </c>
      <c r="C6">
        <v>4</v>
      </c>
      <c r="D6">
        <v>4</v>
      </c>
      <c r="F6">
        <v>1</v>
      </c>
      <c r="G6">
        <v>1</v>
      </c>
      <c r="O6">
        <v>2</v>
      </c>
      <c r="P6" s="1">
        <f t="shared" si="2"/>
        <v>0.25</v>
      </c>
      <c r="Q6" s="4">
        <f t="shared" si="1"/>
        <v>0.25</v>
      </c>
      <c r="R6" s="5">
        <f t="shared" si="0"/>
        <v>0.25</v>
      </c>
      <c r="T6">
        <v>1</v>
      </c>
    </row>
    <row r="7" spans="1:21" x14ac:dyDescent="0.15">
      <c r="A7" s="2" t="s">
        <v>90</v>
      </c>
      <c r="B7" s="12" t="s">
        <v>69</v>
      </c>
      <c r="C7">
        <v>2</v>
      </c>
      <c r="D7">
        <v>1</v>
      </c>
      <c r="M7">
        <v>1</v>
      </c>
      <c r="P7" s="1">
        <f t="shared" si="2"/>
        <v>0</v>
      </c>
      <c r="Q7" s="4">
        <f t="shared" si="1"/>
        <v>0.5</v>
      </c>
      <c r="R7" s="5">
        <f t="shared" si="0"/>
        <v>0</v>
      </c>
    </row>
    <row r="8" spans="1:21" x14ac:dyDescent="0.15">
      <c r="A8" s="2" t="s">
        <v>94</v>
      </c>
      <c r="B8" s="12" t="s">
        <v>95</v>
      </c>
      <c r="C8">
        <v>3</v>
      </c>
      <c r="D8">
        <v>3</v>
      </c>
      <c r="O8">
        <v>1</v>
      </c>
      <c r="P8" s="1">
        <f>IF(D8=0,"-",(G8+H8+I8+J8)/D8)</f>
        <v>0</v>
      </c>
      <c r="Q8" s="4">
        <f t="shared" si="1"/>
        <v>0</v>
      </c>
      <c r="R8" s="5">
        <f t="shared" si="0"/>
        <v>0</v>
      </c>
      <c r="T8">
        <v>1</v>
      </c>
    </row>
    <row r="9" spans="1:21" x14ac:dyDescent="0.15">
      <c r="A9" s="2" t="s">
        <v>97</v>
      </c>
      <c r="B9" s="12" t="s">
        <v>98</v>
      </c>
      <c r="C9">
        <v>3</v>
      </c>
      <c r="D9">
        <v>2</v>
      </c>
      <c r="E9">
        <v>1</v>
      </c>
      <c r="F9">
        <v>1</v>
      </c>
      <c r="H9">
        <v>1</v>
      </c>
      <c r="K9">
        <v>3</v>
      </c>
      <c r="M9">
        <v>1</v>
      </c>
      <c r="P9" s="1">
        <f t="shared" si="2"/>
        <v>0.5</v>
      </c>
      <c r="Q9" s="4">
        <f t="shared" si="1"/>
        <v>0.66666666666666663</v>
      </c>
      <c r="R9" s="5">
        <f t="shared" si="0"/>
        <v>1</v>
      </c>
      <c r="T9">
        <v>1</v>
      </c>
    </row>
    <row r="10" spans="1:21" x14ac:dyDescent="0.15">
      <c r="A10" s="2" t="s">
        <v>101</v>
      </c>
      <c r="B10" s="12" t="s">
        <v>102</v>
      </c>
      <c r="C10">
        <v>1</v>
      </c>
      <c r="D10">
        <v>1</v>
      </c>
      <c r="P10" s="1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</row>
    <row r="11" spans="1:21" x14ac:dyDescent="0.15">
      <c r="A11" s="2" t="s">
        <v>104</v>
      </c>
      <c r="B11" s="12" t="s">
        <v>105</v>
      </c>
      <c r="C11">
        <v>3</v>
      </c>
      <c r="D11">
        <v>3</v>
      </c>
      <c r="P11" s="1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1" x14ac:dyDescent="0.15">
      <c r="A12" s="2" t="s">
        <v>107</v>
      </c>
      <c r="B12" s="12" t="s">
        <v>108</v>
      </c>
      <c r="P12" s="1" t="str">
        <f t="shared" ref="P12:P14" si="6">IF(D12=0,"-",(G12+H12+I12+J12)/D12)</f>
        <v>-</v>
      </c>
      <c r="Q12" s="4" t="str">
        <f t="shared" ref="Q12:Q14" si="7">IF(C12=0,"-",(G12+H12+I12+J12+M12)/(D12+M12))</f>
        <v>-</v>
      </c>
      <c r="R12" s="5" t="str">
        <f t="shared" ref="R12:R14" si="8">IF(D12=0," ",(G12+H12*2+I12*3+J12*4)/D12)</f>
        <v xml:space="preserve"> </v>
      </c>
    </row>
    <row r="13" spans="1:21" x14ac:dyDescent="0.15">
      <c r="A13" s="2" t="s">
        <v>110</v>
      </c>
      <c r="B13" s="12" t="s">
        <v>69</v>
      </c>
      <c r="C13">
        <v>2</v>
      </c>
      <c r="D13">
        <v>2</v>
      </c>
      <c r="F13">
        <v>1</v>
      </c>
      <c r="G13">
        <v>1</v>
      </c>
      <c r="P13" s="1">
        <f t="shared" si="6"/>
        <v>0.5</v>
      </c>
      <c r="Q13" s="4">
        <f t="shared" si="7"/>
        <v>0.5</v>
      </c>
      <c r="R13" s="5">
        <f t="shared" si="8"/>
        <v>0.5</v>
      </c>
    </row>
    <row r="14" spans="1:21" x14ac:dyDescent="0.15">
      <c r="A14" s="2" t="s">
        <v>116</v>
      </c>
      <c r="B14" s="12" t="s">
        <v>69</v>
      </c>
      <c r="C14">
        <v>3</v>
      </c>
      <c r="D14">
        <v>3</v>
      </c>
      <c r="P14" s="1">
        <f t="shared" si="6"/>
        <v>0</v>
      </c>
      <c r="Q14" s="4">
        <f t="shared" si="7"/>
        <v>0</v>
      </c>
      <c r="R14" s="5">
        <f t="shared" si="8"/>
        <v>0</v>
      </c>
      <c r="U14" t="s">
        <v>80</v>
      </c>
    </row>
    <row r="15" spans="1:21" x14ac:dyDescent="0.15">
      <c r="Q15" s="4"/>
    </row>
    <row r="16" spans="1:21" x14ac:dyDescent="0.15">
      <c r="Q16" s="4"/>
    </row>
    <row r="17" spans="2:20" x14ac:dyDescent="0.15">
      <c r="Q17" s="4"/>
    </row>
    <row r="18" spans="2:20" x14ac:dyDescent="0.15">
      <c r="F18">
        <f t="shared" ref="F18:F28" si="9">SUM(G18:J18)</f>
        <v>0</v>
      </c>
      <c r="Q18" s="4"/>
    </row>
    <row r="19" spans="2:20" x14ac:dyDescent="0.15">
      <c r="F19">
        <f t="shared" si="9"/>
        <v>0</v>
      </c>
      <c r="Q19" s="4"/>
    </row>
    <row r="20" spans="2:20" x14ac:dyDescent="0.15">
      <c r="F20">
        <f t="shared" si="9"/>
        <v>0</v>
      </c>
      <c r="Q20" s="4"/>
    </row>
    <row r="21" spans="2:20" x14ac:dyDescent="0.15">
      <c r="F21">
        <f t="shared" si="9"/>
        <v>0</v>
      </c>
      <c r="Q21" s="4"/>
    </row>
    <row r="22" spans="2:20" x14ac:dyDescent="0.15">
      <c r="F22">
        <f t="shared" si="9"/>
        <v>0</v>
      </c>
      <c r="Q22" s="4"/>
    </row>
    <row r="23" spans="2:20" x14ac:dyDescent="0.15">
      <c r="F23">
        <f t="shared" si="9"/>
        <v>0</v>
      </c>
      <c r="Q23" s="4"/>
    </row>
    <row r="24" spans="2:20" x14ac:dyDescent="0.15">
      <c r="F24">
        <f t="shared" si="9"/>
        <v>0</v>
      </c>
      <c r="Q24" s="4"/>
    </row>
    <row r="25" spans="2:20" x14ac:dyDescent="0.15">
      <c r="F25">
        <f t="shared" si="9"/>
        <v>0</v>
      </c>
      <c r="Q25" s="4"/>
    </row>
    <row r="26" spans="2:20" x14ac:dyDescent="0.15">
      <c r="F26">
        <f t="shared" si="9"/>
        <v>0</v>
      </c>
      <c r="Q26" s="4"/>
    </row>
    <row r="27" spans="2:20" x14ac:dyDescent="0.15">
      <c r="F27">
        <f t="shared" si="9"/>
        <v>0</v>
      </c>
      <c r="Q27" s="4"/>
    </row>
    <row r="28" spans="2:20" x14ac:dyDescent="0.15">
      <c r="F28">
        <f t="shared" si="9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34</v>
      </c>
      <c r="D30">
        <f t="shared" ref="D30:O30" si="10">SUM(D2:D28)</f>
        <v>31</v>
      </c>
      <c r="E30">
        <f t="shared" si="10"/>
        <v>3</v>
      </c>
      <c r="F30">
        <f t="shared" si="10"/>
        <v>8</v>
      </c>
      <c r="G30">
        <f t="shared" si="10"/>
        <v>7</v>
      </c>
      <c r="H30">
        <f t="shared" si="10"/>
        <v>1</v>
      </c>
      <c r="I30">
        <f t="shared" si="10"/>
        <v>0</v>
      </c>
      <c r="J30">
        <f t="shared" si="10"/>
        <v>0</v>
      </c>
      <c r="K30">
        <f t="shared" si="10"/>
        <v>4</v>
      </c>
      <c r="L30">
        <f t="shared" si="10"/>
        <v>0</v>
      </c>
      <c r="M30">
        <f t="shared" si="10"/>
        <v>3</v>
      </c>
      <c r="N30">
        <f t="shared" si="10"/>
        <v>1</v>
      </c>
      <c r="O30">
        <f t="shared" si="10"/>
        <v>4</v>
      </c>
      <c r="P30" s="1">
        <f>IF(D30=0,"-",(G30+H30+I30+J30)/D30)</f>
        <v>0.25806451612903225</v>
      </c>
      <c r="Q30" s="4">
        <f>IF(C30=0,"-",(G30+H30+I30+J30+M30)/(D30+M30))</f>
        <v>0.3235294117647059</v>
      </c>
      <c r="R30" s="5">
        <f>IF(D30=0," ",(G30+H30*2+I30*3+J30*4)/D30)</f>
        <v>0.29032258064516131</v>
      </c>
      <c r="S30">
        <f>SUM(S2:S29)</f>
        <v>0</v>
      </c>
      <c r="T30">
        <f>SUM(T2:T29)</f>
        <v>4</v>
      </c>
    </row>
    <row r="31" spans="2:20" x14ac:dyDescent="0.15">
      <c r="B31" s="12" t="s">
        <v>40</v>
      </c>
      <c r="C31">
        <f>SUM(C12:C14)</f>
        <v>5</v>
      </c>
      <c r="D31">
        <f>SUM(D12:D14)</f>
        <v>5</v>
      </c>
      <c r="E31">
        <f t="shared" ref="E31:O31" si="11">SUM(E12:E14)</f>
        <v>0</v>
      </c>
      <c r="F31">
        <f t="shared" si="11"/>
        <v>1</v>
      </c>
      <c r="G31">
        <f t="shared" si="11"/>
        <v>1</v>
      </c>
      <c r="H31">
        <f t="shared" si="11"/>
        <v>0</v>
      </c>
      <c r="I31">
        <f t="shared" si="11"/>
        <v>0</v>
      </c>
      <c r="J31">
        <f t="shared" si="11"/>
        <v>0</v>
      </c>
      <c r="K31">
        <f t="shared" si="11"/>
        <v>0</v>
      </c>
      <c r="L31">
        <f t="shared" si="11"/>
        <v>0</v>
      </c>
      <c r="M31">
        <f t="shared" si="11"/>
        <v>0</v>
      </c>
      <c r="N31">
        <f t="shared" si="11"/>
        <v>0</v>
      </c>
      <c r="O31">
        <f t="shared" si="11"/>
        <v>0</v>
      </c>
      <c r="P31" s="1">
        <f>IF(D31=0,"-",(G31+H31+I31+J31)/D31)</f>
        <v>0.2</v>
      </c>
      <c r="Q31" s="4">
        <f>IF(C31=0,"-",(G31+H31+I31+J31+M31)/(D31+M31))</f>
        <v>0.2</v>
      </c>
      <c r="R31" s="5">
        <f>IF(D31=0," ",(G31+H31*2+I31*3+J31*4)/D31)</f>
        <v>0.2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FECD-58B4-49CE-A4AF-542B4616B6BA}">
  <dimension ref="A1:T31"/>
  <sheetViews>
    <sheetView topLeftCell="N1"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3</v>
      </c>
      <c r="D2">
        <v>3</v>
      </c>
      <c r="P2" s="6">
        <f>IF(D2=0,"-",(G2+H2+I2+J2)/D2)</f>
        <v>0</v>
      </c>
      <c r="Q2" s="4">
        <f>IF(C2=0,"-",(G2+H2+I2+J2+M2)/(D2+M2))</f>
        <v>0</v>
      </c>
      <c r="R2" s="5">
        <f>IF(D2=0," ",(G2+H2*2+I2*3+J2*4)/D2)</f>
        <v>0</v>
      </c>
      <c r="S2" s="3"/>
    </row>
    <row r="3" spans="1:20" x14ac:dyDescent="0.15">
      <c r="A3" s="2" t="s">
        <v>75</v>
      </c>
      <c r="B3" s="12" t="s">
        <v>69</v>
      </c>
      <c r="C3">
        <v>4</v>
      </c>
      <c r="D3">
        <v>3</v>
      </c>
      <c r="M3">
        <v>1</v>
      </c>
      <c r="P3" s="6">
        <f>IF(D3=0,"-",(G3+H3+I3+J3)/D3)</f>
        <v>0</v>
      </c>
      <c r="Q3" s="4">
        <f>IF(C3=0,"-",(G3+H3+I3+J3+M3)/(D3+M3))</f>
        <v>0.25</v>
      </c>
      <c r="R3" s="5">
        <f t="shared" ref="R3:R9" si="0">IF(D3=0," ",(G3+H3*2+I3*3+J3*4)/D3)</f>
        <v>0</v>
      </c>
      <c r="T3">
        <v>1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O4">
        <v>1</v>
      </c>
      <c r="P4" s="6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E5">
        <v>1</v>
      </c>
      <c r="O5">
        <v>1</v>
      </c>
      <c r="P5" s="6">
        <f t="shared" ref="P5:P9" si="2">IF(D5=0,"-",(G5+H5+I5+J5)/D5)</f>
        <v>0</v>
      </c>
      <c r="Q5" s="4">
        <f t="shared" si="1"/>
        <v>0</v>
      </c>
      <c r="R5" s="5">
        <f t="shared" si="0"/>
        <v>0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K6">
        <v>1</v>
      </c>
      <c r="M6">
        <v>1</v>
      </c>
      <c r="P6" s="6">
        <f t="shared" si="2"/>
        <v>0</v>
      </c>
      <c r="Q6" s="4">
        <f t="shared" si="1"/>
        <v>0.25</v>
      </c>
      <c r="R6" s="5">
        <f t="shared" si="0"/>
        <v>0</v>
      </c>
      <c r="S6">
        <v>1</v>
      </c>
    </row>
    <row r="7" spans="1:20" x14ac:dyDescent="0.15">
      <c r="A7" s="2" t="s">
        <v>90</v>
      </c>
      <c r="B7" s="12" t="s">
        <v>69</v>
      </c>
      <c r="C7">
        <v>2</v>
      </c>
      <c r="D7">
        <v>2</v>
      </c>
      <c r="P7" s="6">
        <f t="shared" si="2"/>
        <v>0</v>
      </c>
      <c r="Q7" s="4">
        <f t="shared" si="1"/>
        <v>0</v>
      </c>
      <c r="R7" s="5">
        <f t="shared" si="0"/>
        <v>0</v>
      </c>
    </row>
    <row r="8" spans="1:20" x14ac:dyDescent="0.15">
      <c r="A8" s="2" t="s">
        <v>94</v>
      </c>
      <c r="B8" s="12" t="s">
        <v>95</v>
      </c>
      <c r="C8">
        <v>2</v>
      </c>
      <c r="D8">
        <v>2</v>
      </c>
      <c r="P8" s="6">
        <f>IF(D8=0,"-",(G8+H8+I8+J8)/D8)</f>
        <v>0</v>
      </c>
      <c r="Q8" s="4">
        <f t="shared" si="1"/>
        <v>0</v>
      </c>
      <c r="R8" s="5">
        <f t="shared" si="0"/>
        <v>0</v>
      </c>
    </row>
    <row r="9" spans="1:20" x14ac:dyDescent="0.15">
      <c r="A9" s="2" t="s">
        <v>97</v>
      </c>
      <c r="B9" s="12" t="s">
        <v>98</v>
      </c>
      <c r="C9">
        <v>3</v>
      </c>
      <c r="D9">
        <v>2</v>
      </c>
      <c r="F9">
        <v>1</v>
      </c>
      <c r="G9">
        <v>1</v>
      </c>
      <c r="M9">
        <v>1</v>
      </c>
      <c r="P9" s="6">
        <f t="shared" si="2"/>
        <v>0.5</v>
      </c>
      <c r="Q9" s="4">
        <f t="shared" si="1"/>
        <v>0.66666666666666663</v>
      </c>
      <c r="R9" s="5">
        <f t="shared" si="0"/>
        <v>0.5</v>
      </c>
      <c r="T9">
        <v>2</v>
      </c>
    </row>
    <row r="10" spans="1:20" x14ac:dyDescent="0.15">
      <c r="A10" s="2" t="s">
        <v>101</v>
      </c>
      <c r="B10" s="12" t="s">
        <v>102</v>
      </c>
      <c r="C10">
        <v>2</v>
      </c>
      <c r="D10">
        <v>2</v>
      </c>
      <c r="O10">
        <v>1</v>
      </c>
      <c r="P10" s="6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</row>
    <row r="11" spans="1:20" x14ac:dyDescent="0.15">
      <c r="A11" s="2" t="s">
        <v>104</v>
      </c>
      <c r="B11" s="12" t="s">
        <v>105</v>
      </c>
      <c r="C11">
        <v>3</v>
      </c>
      <c r="D11">
        <v>3</v>
      </c>
      <c r="O11">
        <v>1</v>
      </c>
      <c r="P11" s="6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P12" s="6">
        <f>IF(D12=0,"-",(G12+H12+I12+J12)/D12)</f>
        <v>0</v>
      </c>
      <c r="Q12" s="4">
        <f>IF(C12=0,"-",(G12+H12+I12+J12+M12)/(D12+M12))</f>
        <v>0</v>
      </c>
      <c r="R12" s="5">
        <f>IF(D12=0," ",(G12+H12*2+I12*3+J12*4)/D12)</f>
        <v>0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P13" s="6">
        <f>IF(D13=0,"-",(G13+H13+I13+J13)/D13)</f>
        <v>0</v>
      </c>
      <c r="Q13" s="4">
        <f>IF(C13=0,"-",(G13+H13+I13+J13+M13)/(D13+M13))</f>
        <v>0</v>
      </c>
      <c r="R13" s="5">
        <f>IF(D13=0," ",(G13+H13*2+I13*3+J13*4)/D13)</f>
        <v>0</v>
      </c>
      <c r="S13">
        <v>1</v>
      </c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34</v>
      </c>
      <c r="D30">
        <f t="shared" ref="D30:O30" si="7">SUM(D2:D28)</f>
        <v>30</v>
      </c>
      <c r="E30">
        <f t="shared" si="7"/>
        <v>1</v>
      </c>
      <c r="F30">
        <f t="shared" si="7"/>
        <v>1</v>
      </c>
      <c r="G30">
        <f t="shared" si="7"/>
        <v>1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1</v>
      </c>
      <c r="L30">
        <f t="shared" si="7"/>
        <v>0</v>
      </c>
      <c r="M30">
        <f t="shared" si="7"/>
        <v>3</v>
      </c>
      <c r="N30">
        <f t="shared" si="7"/>
        <v>0</v>
      </c>
      <c r="O30">
        <f t="shared" si="7"/>
        <v>4</v>
      </c>
      <c r="P30" s="6">
        <f>IF(D30=0,"-",(G30+H30+I30+J30)/D30)</f>
        <v>3.3333333333333333E-2</v>
      </c>
      <c r="Q30" s="4">
        <f>IF(C30=0,"-",(G30+H30+I30+J30+M30)/(D30+M30))</f>
        <v>0.12121212121212122</v>
      </c>
      <c r="R30" s="5">
        <f>IF(D30=0," ",(G30+H30*2+I30*3+J30*4)/D30)</f>
        <v>3.3333333333333333E-2</v>
      </c>
      <c r="S30">
        <f>SUM(S2:S29)</f>
        <v>2</v>
      </c>
      <c r="T30">
        <f>SUM(T2:T29)</f>
        <v>3</v>
      </c>
    </row>
    <row r="31" spans="2:20" x14ac:dyDescent="0.15">
      <c r="B31" s="12" t="s">
        <v>40</v>
      </c>
      <c r="C31">
        <f>SUM(C12:C14)</f>
        <v>6</v>
      </c>
      <c r="D31">
        <f>SUM(D12:D14)</f>
        <v>6</v>
      </c>
      <c r="E31">
        <f t="shared" ref="E31:O31" si="8">SUM(E12:E14)</f>
        <v>0</v>
      </c>
      <c r="F31">
        <f t="shared" si="8"/>
        <v>0</v>
      </c>
      <c r="G31">
        <f t="shared" si="8"/>
        <v>0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0</v>
      </c>
      <c r="P31" s="1">
        <f>IF(D31=0,"-",(G31+H31+I31+J31)/D31)</f>
        <v>0</v>
      </c>
      <c r="Q31" s="4">
        <f>IF(C31=0,"-",(G31+H31+I31+J31+M31)/(D31+M31))</f>
        <v>0</v>
      </c>
      <c r="R31" s="5">
        <f>IF(D31=0," ",(G31+H31*2+I31*3+J31*4)/D31)</f>
        <v>0</v>
      </c>
      <c r="S31">
        <f>SUM(S12:S14)</f>
        <v>1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467E-425F-4AC4-8F9B-4CA0A995F3AC}">
  <dimension ref="A1:R39"/>
  <sheetViews>
    <sheetView topLeftCell="A13" zoomScaleNormal="100" workbookViewId="0">
      <selection activeCell="C27" sqref="C26:C27"/>
    </sheetView>
  </sheetViews>
  <sheetFormatPr defaultRowHeight="13.5" x14ac:dyDescent="0.15"/>
  <cols>
    <col min="1" max="1" width="6.5" customWidth="1"/>
    <col min="2" max="2" width="9.5" bestFit="1" customWidth="1"/>
    <col min="3" max="3" width="6.5" customWidth="1"/>
    <col min="4" max="4" width="6.25" customWidth="1"/>
    <col min="5" max="15" width="6.5" customWidth="1"/>
    <col min="16" max="16" width="6.5" style="6" customWidth="1"/>
    <col min="17" max="17" width="7.875" customWidth="1"/>
    <col min="18" max="18" width="6.5" customWidth="1"/>
  </cols>
  <sheetData>
    <row r="1" spans="1:18" s="3" customFormat="1" x14ac:dyDescent="0.15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12</v>
      </c>
      <c r="M1" s="18" t="s">
        <v>13</v>
      </c>
      <c r="N1" s="18" t="s">
        <v>14</v>
      </c>
      <c r="O1" s="18" t="s">
        <v>15</v>
      </c>
      <c r="P1" s="33" t="s">
        <v>16</v>
      </c>
      <c r="Q1" s="18" t="s">
        <v>17</v>
      </c>
      <c r="R1" s="18" t="s">
        <v>35</v>
      </c>
    </row>
    <row r="2" spans="1:18" x14ac:dyDescent="0.15">
      <c r="A2" s="19"/>
      <c r="B2" s="19" t="s">
        <v>53</v>
      </c>
      <c r="C2" s="19">
        <f>平田!C31</f>
        <v>0</v>
      </c>
      <c r="D2" s="19">
        <f>平田!D31</f>
        <v>0</v>
      </c>
      <c r="E2" s="19">
        <f>平田!E31</f>
        <v>0</v>
      </c>
      <c r="F2" s="19">
        <f t="shared" ref="F2:F18" si="0">SUM(G2:J2)</f>
        <v>0</v>
      </c>
      <c r="G2" s="19">
        <f>平田!G31</f>
        <v>0</v>
      </c>
      <c r="H2" s="19">
        <f>平田!H31</f>
        <v>0</v>
      </c>
      <c r="I2" s="19">
        <f>平田!I31</f>
        <v>0</v>
      </c>
      <c r="J2" s="19">
        <f>平田!J31</f>
        <v>0</v>
      </c>
      <c r="K2" s="19">
        <f>平田!K31</f>
        <v>0</v>
      </c>
      <c r="L2" s="34">
        <f>平田!L31</f>
        <v>0</v>
      </c>
      <c r="M2" s="19">
        <f>平田!M31</f>
        <v>0</v>
      </c>
      <c r="N2" s="19">
        <f>平田!N31</f>
        <v>0</v>
      </c>
      <c r="O2" s="19">
        <f>平田!O31</f>
        <v>0</v>
      </c>
      <c r="P2" s="35" t="str">
        <f>平田!P31</f>
        <v>-</v>
      </c>
      <c r="Q2" s="32" t="str">
        <f>平田!Q31</f>
        <v>-</v>
      </c>
      <c r="R2" s="36">
        <f>平田!S31</f>
        <v>0</v>
      </c>
    </row>
    <row r="3" spans="1:18" x14ac:dyDescent="0.15">
      <c r="A3" s="19"/>
      <c r="B3" s="19" t="s">
        <v>36</v>
      </c>
      <c r="C3" s="19">
        <f>吉田!C31</f>
        <v>0</v>
      </c>
      <c r="D3" s="19">
        <f>吉田!D31</f>
        <v>0</v>
      </c>
      <c r="E3" s="19">
        <f>吉田!E31</f>
        <v>0</v>
      </c>
      <c r="F3" s="19">
        <f t="shared" si="0"/>
        <v>0</v>
      </c>
      <c r="G3" s="19">
        <f>吉田!G31</f>
        <v>0</v>
      </c>
      <c r="H3" s="19">
        <f>吉田!H31</f>
        <v>0</v>
      </c>
      <c r="I3" s="19">
        <f>吉田!I31</f>
        <v>0</v>
      </c>
      <c r="J3" s="19">
        <f>吉田!J31</f>
        <v>0</v>
      </c>
      <c r="K3" s="19">
        <f>吉田!K31</f>
        <v>0</v>
      </c>
      <c r="L3" s="19">
        <f>吉田!L31</f>
        <v>0</v>
      </c>
      <c r="M3" s="19">
        <f>吉田!M31</f>
        <v>0</v>
      </c>
      <c r="N3" s="19">
        <f>吉田!N31</f>
        <v>0</v>
      </c>
      <c r="O3" s="19">
        <f>吉田!O31</f>
        <v>0</v>
      </c>
      <c r="P3" s="35" t="str">
        <f>吉田!P31</f>
        <v>-</v>
      </c>
      <c r="Q3" s="32" t="str">
        <f>吉田!Q31</f>
        <v>-</v>
      </c>
      <c r="R3" s="36">
        <f>吉田!S31</f>
        <v>0</v>
      </c>
    </row>
    <row r="4" spans="1:18" x14ac:dyDescent="0.15">
      <c r="A4" s="19"/>
      <c r="B4" s="19" t="s">
        <v>70</v>
      </c>
      <c r="C4" s="19">
        <f>渡辺み!C31</f>
        <v>0</v>
      </c>
      <c r="D4" s="19">
        <f>渡辺み!D31</f>
        <v>0</v>
      </c>
      <c r="E4" s="19">
        <f>渡辺み!E31</f>
        <v>0</v>
      </c>
      <c r="F4" s="19">
        <f t="shared" si="0"/>
        <v>0</v>
      </c>
      <c r="G4" s="19">
        <f>渡辺み!G31</f>
        <v>0</v>
      </c>
      <c r="H4" s="19">
        <f>渡辺み!H31</f>
        <v>0</v>
      </c>
      <c r="I4" s="19">
        <f>渡辺み!I31</f>
        <v>0</v>
      </c>
      <c r="J4" s="19">
        <f>渡辺み!J31</f>
        <v>0</v>
      </c>
      <c r="K4" s="19">
        <f>渡辺み!K31</f>
        <v>0</v>
      </c>
      <c r="L4" s="19">
        <f>渡辺み!L31</f>
        <v>0</v>
      </c>
      <c r="M4" s="19">
        <f>渡辺み!M31</f>
        <v>0</v>
      </c>
      <c r="N4" s="19">
        <f>渡辺み!N31</f>
        <v>0</v>
      </c>
      <c r="O4" s="19">
        <f>渡辺み!O31</f>
        <v>0</v>
      </c>
      <c r="P4" s="35" t="str">
        <f>渡辺み!P31</f>
        <v>-</v>
      </c>
      <c r="Q4" s="32" t="str">
        <f>渡辺み!Q31</f>
        <v>-</v>
      </c>
      <c r="R4" s="36">
        <f>渡辺み!S31</f>
        <v>0</v>
      </c>
    </row>
    <row r="5" spans="1:18" x14ac:dyDescent="0.15">
      <c r="A5" s="19"/>
      <c r="B5" s="19" t="s">
        <v>67</v>
      </c>
      <c r="C5" s="19">
        <f>秦!C31</f>
        <v>0</v>
      </c>
      <c r="D5" s="19">
        <f>秦!D31</f>
        <v>0</v>
      </c>
      <c r="E5" s="19">
        <f>秦!E31</f>
        <v>0</v>
      </c>
      <c r="F5" s="19">
        <f t="shared" si="0"/>
        <v>0</v>
      </c>
      <c r="G5" s="19">
        <f>秦!G31</f>
        <v>0</v>
      </c>
      <c r="H5" s="19">
        <f>秦!H31</f>
        <v>0</v>
      </c>
      <c r="I5" s="19">
        <f>秦!I31</f>
        <v>0</v>
      </c>
      <c r="J5" s="19">
        <f>秦!J31</f>
        <v>0</v>
      </c>
      <c r="K5" s="19">
        <f>秦!K31</f>
        <v>0</v>
      </c>
      <c r="L5" s="19">
        <f>秦!L31</f>
        <v>0</v>
      </c>
      <c r="M5" s="19">
        <f>秦!M31</f>
        <v>0</v>
      </c>
      <c r="N5" s="19">
        <f>秦!N31</f>
        <v>0</v>
      </c>
      <c r="O5" s="19">
        <f>秦!O31</f>
        <v>0</v>
      </c>
      <c r="P5" s="35" t="str">
        <f>秦!P31</f>
        <v>-</v>
      </c>
      <c r="Q5" s="32" t="str">
        <f>秦!Q31</f>
        <v>-</v>
      </c>
      <c r="R5" s="36">
        <f>川辺!S34</f>
        <v>0</v>
      </c>
    </row>
    <row r="6" spans="1:18" x14ac:dyDescent="0.15">
      <c r="A6" s="19"/>
      <c r="B6" s="19" t="s">
        <v>61</v>
      </c>
      <c r="C6" s="19">
        <f>岩井!C31</f>
        <v>0</v>
      </c>
      <c r="D6" s="19">
        <f>岩井!D31</f>
        <v>0</v>
      </c>
      <c r="E6" s="19">
        <f>岩井!E31</f>
        <v>0</v>
      </c>
      <c r="F6" s="19">
        <f t="shared" si="0"/>
        <v>0</v>
      </c>
      <c r="G6" s="19">
        <f>岩井!G31</f>
        <v>0</v>
      </c>
      <c r="H6" s="19">
        <f>岩井!H31</f>
        <v>0</v>
      </c>
      <c r="I6" s="19">
        <f>岩井!I31</f>
        <v>0</v>
      </c>
      <c r="J6" s="19">
        <f>岩井!J31</f>
        <v>0</v>
      </c>
      <c r="K6" s="19">
        <f>岩井!K31</f>
        <v>0</v>
      </c>
      <c r="L6" s="19">
        <f>岩井!L31</f>
        <v>0</v>
      </c>
      <c r="M6" s="19">
        <f>岩井!M31</f>
        <v>0</v>
      </c>
      <c r="N6" s="19">
        <f>岩井!N31</f>
        <v>0</v>
      </c>
      <c r="O6" s="19">
        <f>岩井!O31</f>
        <v>0</v>
      </c>
      <c r="P6" s="35" t="str">
        <f>岩井!P31</f>
        <v>-</v>
      </c>
      <c r="Q6" s="32" t="str">
        <f>岩井!Q31</f>
        <v>-</v>
      </c>
      <c r="R6" s="36">
        <f>川辺!S36</f>
        <v>0</v>
      </c>
    </row>
    <row r="7" spans="1:18" x14ac:dyDescent="0.15">
      <c r="A7" s="19"/>
      <c r="B7" s="19" t="s">
        <v>50</v>
      </c>
      <c r="C7" s="19">
        <f>柴崎!C31</f>
        <v>0</v>
      </c>
      <c r="D7" s="19">
        <f>柴崎!D31</f>
        <v>0</v>
      </c>
      <c r="E7" s="19">
        <f>柴崎!E31</f>
        <v>0</v>
      </c>
      <c r="F7" s="19">
        <f t="shared" si="0"/>
        <v>0</v>
      </c>
      <c r="G7" s="19">
        <f>柴崎!G31</f>
        <v>0</v>
      </c>
      <c r="H7" s="19">
        <f>柴崎!H31</f>
        <v>0</v>
      </c>
      <c r="I7" s="19">
        <f>柴崎!I31</f>
        <v>0</v>
      </c>
      <c r="J7" s="19">
        <f>柴崎!J31</f>
        <v>0</v>
      </c>
      <c r="K7" s="19">
        <f>柴崎!K31</f>
        <v>0</v>
      </c>
      <c r="L7" s="19">
        <f>柴崎!L31</f>
        <v>0</v>
      </c>
      <c r="M7" s="19">
        <f>柴崎!M31</f>
        <v>0</v>
      </c>
      <c r="N7" s="19">
        <f>柴崎!N31</f>
        <v>0</v>
      </c>
      <c r="O7" s="19">
        <f>柴崎!O31</f>
        <v>0</v>
      </c>
      <c r="P7" s="35" t="str">
        <f>柴崎!P31</f>
        <v>-</v>
      </c>
      <c r="Q7" s="32" t="str">
        <f>柴崎!Q31</f>
        <v>-</v>
      </c>
      <c r="R7" s="36">
        <f>柴崎!S31</f>
        <v>0</v>
      </c>
    </row>
    <row r="8" spans="1:18" x14ac:dyDescent="0.15">
      <c r="A8" s="19"/>
      <c r="B8" s="19" t="s">
        <v>44</v>
      </c>
      <c r="C8" s="19">
        <f>葉山!C31</f>
        <v>0</v>
      </c>
      <c r="D8" s="19">
        <f>葉山!D31</f>
        <v>0</v>
      </c>
      <c r="E8" s="19">
        <f>葉山!E31</f>
        <v>0</v>
      </c>
      <c r="F8" s="19">
        <f t="shared" si="0"/>
        <v>0</v>
      </c>
      <c r="G8" s="19">
        <f>葉山!G31</f>
        <v>0</v>
      </c>
      <c r="H8" s="19">
        <f>葉山!H31</f>
        <v>0</v>
      </c>
      <c r="I8" s="19">
        <f>葉山!I31</f>
        <v>0</v>
      </c>
      <c r="J8" s="19">
        <f>葉山!J31</f>
        <v>0</v>
      </c>
      <c r="K8" s="19">
        <f>葉山!K31</f>
        <v>0</v>
      </c>
      <c r="L8" s="19">
        <f>葉山!L31</f>
        <v>0</v>
      </c>
      <c r="M8" s="19">
        <f>葉山!M31</f>
        <v>0</v>
      </c>
      <c r="N8" s="19">
        <f>葉山!N31</f>
        <v>0</v>
      </c>
      <c r="O8" s="19">
        <f>葉山!O31</f>
        <v>0</v>
      </c>
      <c r="P8" s="35" t="str">
        <f>葉山!P31</f>
        <v>-</v>
      </c>
      <c r="Q8" s="32" t="str">
        <f>葉山!Q31</f>
        <v>-</v>
      </c>
      <c r="R8" s="36">
        <f>葉山!S31</f>
        <v>0</v>
      </c>
    </row>
    <row r="9" spans="1:18" x14ac:dyDescent="0.15">
      <c r="A9" s="19"/>
      <c r="B9" s="19" t="s">
        <v>64</v>
      </c>
      <c r="C9" s="19">
        <f>林!C31</f>
        <v>0</v>
      </c>
      <c r="D9" s="19">
        <f>林!D31</f>
        <v>0</v>
      </c>
      <c r="E9" s="19">
        <f>林!E31</f>
        <v>0</v>
      </c>
      <c r="F9" s="19">
        <f t="shared" si="0"/>
        <v>0</v>
      </c>
      <c r="G9" s="19">
        <f>林!G31</f>
        <v>0</v>
      </c>
      <c r="H9" s="19">
        <f>林!H31</f>
        <v>0</v>
      </c>
      <c r="I9" s="19">
        <f>林!I31</f>
        <v>0</v>
      </c>
      <c r="J9" s="19">
        <f>林!J31</f>
        <v>0</v>
      </c>
      <c r="K9" s="19">
        <f>林!K31</f>
        <v>0</v>
      </c>
      <c r="L9" s="19">
        <f>林!L31</f>
        <v>0</v>
      </c>
      <c r="M9" s="19">
        <f>林!M31</f>
        <v>0</v>
      </c>
      <c r="N9" s="19">
        <f>林!N31</f>
        <v>0</v>
      </c>
      <c r="O9" s="19">
        <f>林!O31</f>
        <v>0</v>
      </c>
      <c r="P9" s="35" t="str">
        <f>林!P31</f>
        <v>-</v>
      </c>
      <c r="Q9" s="32" t="str">
        <f>林!Q31</f>
        <v>-</v>
      </c>
      <c r="R9" s="36">
        <f>林!S31</f>
        <v>0</v>
      </c>
    </row>
    <row r="10" spans="1:18" x14ac:dyDescent="0.15">
      <c r="A10" s="19"/>
      <c r="B10" s="19" t="s">
        <v>57</v>
      </c>
      <c r="C10" s="19">
        <f>田中勇作!C31</f>
        <v>0</v>
      </c>
      <c r="D10" s="19">
        <f>田中勇作!D31</f>
        <v>0</v>
      </c>
      <c r="E10" s="19">
        <f>田中勇作!E31</f>
        <v>0</v>
      </c>
      <c r="F10" s="19">
        <f t="shared" si="0"/>
        <v>0</v>
      </c>
      <c r="G10" s="19">
        <f>田中勇作!G31</f>
        <v>0</v>
      </c>
      <c r="H10" s="19">
        <f>田中勇作!H31</f>
        <v>0</v>
      </c>
      <c r="I10" s="19">
        <f>田中勇作!I31</f>
        <v>0</v>
      </c>
      <c r="J10" s="19">
        <f>田中勇作!J31</f>
        <v>0</v>
      </c>
      <c r="K10" s="19">
        <f>田中勇作!K31</f>
        <v>0</v>
      </c>
      <c r="L10" s="19">
        <f>田中勇作!L31</f>
        <v>0</v>
      </c>
      <c r="M10" s="19">
        <f>田中勇作!M31</f>
        <v>0</v>
      </c>
      <c r="N10" s="19">
        <f>田中勇作!N31</f>
        <v>0</v>
      </c>
      <c r="O10" s="19">
        <f>田中勇作!O31</f>
        <v>0</v>
      </c>
      <c r="P10" s="35" t="str">
        <f>田中勇作!P31</f>
        <v>-</v>
      </c>
      <c r="Q10" s="32" t="str">
        <f>田中勇作!Q31</f>
        <v>-</v>
      </c>
      <c r="R10" s="36">
        <f>田中勇作!S31</f>
        <v>0</v>
      </c>
    </row>
    <row r="11" spans="1:18" x14ac:dyDescent="0.15">
      <c r="A11" s="19"/>
      <c r="B11" s="19" t="s">
        <v>62</v>
      </c>
      <c r="C11" s="19">
        <f>何!C31</f>
        <v>0</v>
      </c>
      <c r="D11" s="19">
        <f>何!D31</f>
        <v>0</v>
      </c>
      <c r="E11" s="19">
        <f>何!E31</f>
        <v>0</v>
      </c>
      <c r="F11" s="19">
        <f t="shared" si="0"/>
        <v>0</v>
      </c>
      <c r="G11" s="19">
        <f>何!G31</f>
        <v>0</v>
      </c>
      <c r="H11" s="19">
        <f>何!H31</f>
        <v>0</v>
      </c>
      <c r="I11" s="19">
        <f>何!I31</f>
        <v>0</v>
      </c>
      <c r="J11" s="19">
        <f>何!J31</f>
        <v>0</v>
      </c>
      <c r="K11" s="19">
        <f>何!K31</f>
        <v>0</v>
      </c>
      <c r="L11" s="19">
        <f>何!L31</f>
        <v>0</v>
      </c>
      <c r="M11" s="19">
        <f>何!M31</f>
        <v>0</v>
      </c>
      <c r="N11" s="19">
        <f>何!N31</f>
        <v>0</v>
      </c>
      <c r="O11" s="19">
        <f>何!O31</f>
        <v>0</v>
      </c>
      <c r="P11" s="35" t="str">
        <f>何!P31</f>
        <v>-</v>
      </c>
      <c r="Q11" s="32" t="str">
        <f>何!Q31</f>
        <v>-</v>
      </c>
      <c r="R11" s="36">
        <f>何!S31</f>
        <v>0</v>
      </c>
    </row>
    <row r="12" spans="1:18" x14ac:dyDescent="0.15">
      <c r="A12" s="19"/>
      <c r="B12" s="19" t="s">
        <v>45</v>
      </c>
      <c r="C12" s="19">
        <f>柴田!C31</f>
        <v>0</v>
      </c>
      <c r="D12" s="19">
        <f>柴田!D31</f>
        <v>0</v>
      </c>
      <c r="E12" s="19">
        <f>柴田!E31</f>
        <v>0</v>
      </c>
      <c r="F12" s="19">
        <f t="shared" si="0"/>
        <v>0</v>
      </c>
      <c r="G12" s="19">
        <f>柴田!G31</f>
        <v>0</v>
      </c>
      <c r="H12" s="19">
        <f>柴田!H31</f>
        <v>0</v>
      </c>
      <c r="I12" s="19">
        <f>柴田!I31</f>
        <v>0</v>
      </c>
      <c r="J12" s="19">
        <f>柴田!J31</f>
        <v>0</v>
      </c>
      <c r="K12" s="19">
        <f>柴田!K31</f>
        <v>0</v>
      </c>
      <c r="L12" s="34">
        <f>柴田!L31</f>
        <v>0</v>
      </c>
      <c r="M12" s="19">
        <f>柴田!M31</f>
        <v>0</v>
      </c>
      <c r="N12" s="19">
        <f>柴田!N31</f>
        <v>0</v>
      </c>
      <c r="O12" s="19">
        <f>柴田!O31</f>
        <v>0</v>
      </c>
      <c r="P12" s="35" t="str">
        <f>柴田!P31</f>
        <v>-</v>
      </c>
      <c r="Q12" s="32" t="str">
        <f>柴田!Q31</f>
        <v>-</v>
      </c>
      <c r="R12" s="36">
        <f>柴田!S31</f>
        <v>0</v>
      </c>
    </row>
    <row r="13" spans="1:18" x14ac:dyDescent="0.15">
      <c r="A13" s="19"/>
      <c r="B13" s="19" t="s">
        <v>49</v>
      </c>
      <c r="C13" s="19">
        <f>川辺!C31</f>
        <v>0</v>
      </c>
      <c r="D13" s="19">
        <f>川辺!D31</f>
        <v>0</v>
      </c>
      <c r="E13" s="19">
        <f>川辺!E31</f>
        <v>0</v>
      </c>
      <c r="F13" s="19">
        <f t="shared" si="0"/>
        <v>0</v>
      </c>
      <c r="G13" s="19">
        <f>川辺!G31</f>
        <v>0</v>
      </c>
      <c r="H13" s="19">
        <f>川辺!H31</f>
        <v>0</v>
      </c>
      <c r="I13" s="19">
        <f>川辺!I31</f>
        <v>0</v>
      </c>
      <c r="J13" s="19">
        <f>川辺!J31</f>
        <v>0</v>
      </c>
      <c r="K13" s="19">
        <f>川辺!K31</f>
        <v>0</v>
      </c>
      <c r="L13" s="19">
        <f>川辺!L31</f>
        <v>0</v>
      </c>
      <c r="M13" s="19">
        <f>川辺!M31</f>
        <v>0</v>
      </c>
      <c r="N13" s="19">
        <f>川辺!N31</f>
        <v>0</v>
      </c>
      <c r="O13" s="19">
        <f>川辺!O31</f>
        <v>0</v>
      </c>
      <c r="P13" s="35" t="str">
        <f>川辺!P31</f>
        <v>-</v>
      </c>
      <c r="Q13" s="32" t="str">
        <f>川辺!Q31</f>
        <v>-</v>
      </c>
      <c r="R13" s="36">
        <f>川辺!S31</f>
        <v>0</v>
      </c>
    </row>
    <row r="14" spans="1:18" x14ac:dyDescent="0.15">
      <c r="A14" s="19"/>
      <c r="B14" s="19" t="s">
        <v>68</v>
      </c>
      <c r="C14" s="19">
        <f>山田!C31</f>
        <v>0</v>
      </c>
      <c r="D14" s="19">
        <f>山田!D31</f>
        <v>0</v>
      </c>
      <c r="E14" s="19">
        <f>山田!E31</f>
        <v>0</v>
      </c>
      <c r="F14" s="19">
        <f t="shared" si="0"/>
        <v>0</v>
      </c>
      <c r="G14" s="19">
        <f>山田!G31</f>
        <v>0</v>
      </c>
      <c r="H14" s="19">
        <f>山田!H31</f>
        <v>0</v>
      </c>
      <c r="I14" s="19">
        <f>山田!I31</f>
        <v>0</v>
      </c>
      <c r="J14" s="19">
        <f>山田!J31</f>
        <v>0</v>
      </c>
      <c r="K14" s="19">
        <f>山田!K31</f>
        <v>0</v>
      </c>
      <c r="L14" s="19">
        <f>山田!L31</f>
        <v>0</v>
      </c>
      <c r="M14" s="19">
        <f>山田!M31</f>
        <v>0</v>
      </c>
      <c r="N14" s="19">
        <f>山田!N31</f>
        <v>0</v>
      </c>
      <c r="O14" s="19">
        <f>山田!O31</f>
        <v>0</v>
      </c>
      <c r="P14" s="35" t="str">
        <f>山田!P31</f>
        <v>-</v>
      </c>
      <c r="Q14" s="32" t="str">
        <f>山田!Q31</f>
        <v>-</v>
      </c>
      <c r="R14" s="36">
        <f>山田!S31</f>
        <v>0</v>
      </c>
    </row>
    <row r="15" spans="1:18" x14ac:dyDescent="0.15">
      <c r="A15" s="19"/>
      <c r="B15" s="19" t="s">
        <v>37</v>
      </c>
      <c r="C15" s="19">
        <f>平野!C31</f>
        <v>1</v>
      </c>
      <c r="D15" s="19">
        <f>平野!D31</f>
        <v>1</v>
      </c>
      <c r="E15" s="19">
        <f>平野!E31</f>
        <v>0</v>
      </c>
      <c r="F15" s="19">
        <f t="shared" si="0"/>
        <v>1</v>
      </c>
      <c r="G15" s="19">
        <f>平野!G31</f>
        <v>1</v>
      </c>
      <c r="H15" s="19">
        <f>平野!H31</f>
        <v>0</v>
      </c>
      <c r="I15" s="19">
        <f>平野!I31</f>
        <v>0</v>
      </c>
      <c r="J15" s="19">
        <f>平野!J31</f>
        <v>0</v>
      </c>
      <c r="K15" s="19">
        <f>平野!K31</f>
        <v>0</v>
      </c>
      <c r="L15" s="19">
        <f>平野!L31</f>
        <v>0</v>
      </c>
      <c r="M15" s="19">
        <f>平野!M31</f>
        <v>0</v>
      </c>
      <c r="N15" s="19">
        <f>平野!N31</f>
        <v>0</v>
      </c>
      <c r="O15" s="19">
        <f>平野!O31</f>
        <v>0</v>
      </c>
      <c r="P15" s="35">
        <f>平野!P31</f>
        <v>1</v>
      </c>
      <c r="Q15" s="32">
        <f>平野!Q31</f>
        <v>1</v>
      </c>
      <c r="R15" s="36">
        <f>平野!S31</f>
        <v>0</v>
      </c>
    </row>
    <row r="16" spans="1:18" x14ac:dyDescent="0.15">
      <c r="A16" s="19"/>
      <c r="B16" s="19" t="s">
        <v>54</v>
      </c>
      <c r="C16" s="19">
        <f>山下!C31</f>
        <v>5</v>
      </c>
      <c r="D16" s="19">
        <f>山下!D31</f>
        <v>4</v>
      </c>
      <c r="E16" s="19">
        <f>山下!E31</f>
        <v>0</v>
      </c>
      <c r="F16" s="19">
        <f t="shared" si="0"/>
        <v>0</v>
      </c>
      <c r="G16" s="19">
        <f>山下!G31</f>
        <v>0</v>
      </c>
      <c r="H16" s="19">
        <f>山下!H31</f>
        <v>0</v>
      </c>
      <c r="I16" s="19">
        <f>山下!I31</f>
        <v>0</v>
      </c>
      <c r="J16" s="19">
        <f>山下!J31</f>
        <v>0</v>
      </c>
      <c r="K16" s="19">
        <f>山下!K31</f>
        <v>0</v>
      </c>
      <c r="L16" s="19">
        <f>山下!L31</f>
        <v>0</v>
      </c>
      <c r="M16" s="19">
        <f>山下!M31</f>
        <v>2</v>
      </c>
      <c r="N16" s="19">
        <f>山下!N31</f>
        <v>4</v>
      </c>
      <c r="O16" s="19">
        <f>山下!O31</f>
        <v>0</v>
      </c>
      <c r="P16" s="35">
        <f>山下!P31</f>
        <v>0</v>
      </c>
      <c r="Q16" s="32">
        <f>山下!Q31</f>
        <v>0.33333333333333331</v>
      </c>
      <c r="R16" s="36">
        <f>川辺!S35</f>
        <v>0</v>
      </c>
    </row>
    <row r="17" spans="1:18" x14ac:dyDescent="0.15">
      <c r="A17" s="19"/>
      <c r="B17" s="19" t="s">
        <v>48</v>
      </c>
      <c r="C17" s="19">
        <f>森谷!C31</f>
        <v>5</v>
      </c>
      <c r="D17" s="19">
        <f>森谷!D31</f>
        <v>4</v>
      </c>
      <c r="E17" s="19">
        <f>森谷!E31</f>
        <v>0</v>
      </c>
      <c r="F17" s="19">
        <f t="shared" si="0"/>
        <v>1</v>
      </c>
      <c r="G17" s="19">
        <f>森谷!G31</f>
        <v>1</v>
      </c>
      <c r="H17" s="19">
        <f>森谷!H31</f>
        <v>0</v>
      </c>
      <c r="I17" s="19">
        <f>森谷!I31</f>
        <v>0</v>
      </c>
      <c r="J17" s="19">
        <f>森谷!J31</f>
        <v>0</v>
      </c>
      <c r="K17" s="19">
        <f>森谷!K31</f>
        <v>0</v>
      </c>
      <c r="L17" s="19">
        <f>森谷!L31</f>
        <v>0</v>
      </c>
      <c r="M17" s="19">
        <f>森谷!M31</f>
        <v>1</v>
      </c>
      <c r="N17" s="19">
        <f>森谷!N31</f>
        <v>0</v>
      </c>
      <c r="O17" s="19">
        <f>森谷!O31</f>
        <v>1</v>
      </c>
      <c r="P17" s="35">
        <f>森谷!P31</f>
        <v>0.25</v>
      </c>
      <c r="Q17" s="32">
        <f>森谷!Q31</f>
        <v>0.4</v>
      </c>
      <c r="R17" s="36">
        <f>森谷!S31</f>
        <v>0</v>
      </c>
    </row>
    <row r="18" spans="1:18" x14ac:dyDescent="0.15">
      <c r="A18" s="19"/>
      <c r="B18" s="19" t="s">
        <v>66</v>
      </c>
      <c r="C18" s="19">
        <f>山本!C31</f>
        <v>5</v>
      </c>
      <c r="D18" s="19">
        <f>山本!D31</f>
        <v>5</v>
      </c>
      <c r="E18" s="19">
        <f>山本!E31</f>
        <v>0</v>
      </c>
      <c r="F18" s="19">
        <f t="shared" si="0"/>
        <v>1</v>
      </c>
      <c r="G18" s="19">
        <f>山本!G31</f>
        <v>1</v>
      </c>
      <c r="H18" s="19">
        <f>山本!H31</f>
        <v>0</v>
      </c>
      <c r="I18" s="19">
        <f>山本!I31</f>
        <v>0</v>
      </c>
      <c r="J18" s="19">
        <f>山本!J31</f>
        <v>0</v>
      </c>
      <c r="K18" s="19">
        <f>山本!K31</f>
        <v>0</v>
      </c>
      <c r="L18" s="19">
        <f>山本!L31</f>
        <v>0</v>
      </c>
      <c r="M18" s="19">
        <f>山本!M31</f>
        <v>0</v>
      </c>
      <c r="N18" s="19">
        <f>山本!N31</f>
        <v>0</v>
      </c>
      <c r="O18" s="19">
        <f>山本!O31</f>
        <v>0</v>
      </c>
      <c r="P18" s="35">
        <f>山本!P31</f>
        <v>0.2</v>
      </c>
      <c r="Q18" s="32">
        <f>山本!Q31</f>
        <v>0.2</v>
      </c>
      <c r="R18" s="36">
        <f>山本!S31</f>
        <v>0</v>
      </c>
    </row>
    <row r="19" spans="1:18" x14ac:dyDescent="0.15">
      <c r="A19" s="19"/>
      <c r="B19" s="19" t="s">
        <v>71</v>
      </c>
      <c r="C19" s="19">
        <f>蓑原!C31</f>
        <v>0</v>
      </c>
      <c r="D19" s="19">
        <f>蓑原!D31</f>
        <v>0</v>
      </c>
      <c r="E19" s="19">
        <f>蓑原!E31</f>
        <v>0</v>
      </c>
      <c r="F19" s="19">
        <f>SUM(G31:J31)</f>
        <v>0</v>
      </c>
      <c r="G19" s="19">
        <f>蓑原!G31</f>
        <v>0</v>
      </c>
      <c r="H19" s="19">
        <f>蓑原!H31</f>
        <v>0</v>
      </c>
      <c r="I19" s="19">
        <f>蓑原!I31</f>
        <v>0</v>
      </c>
      <c r="J19" s="19">
        <f>蓑原!J31</f>
        <v>0</v>
      </c>
      <c r="K19" s="19">
        <f>蓑原!K31</f>
        <v>0</v>
      </c>
      <c r="L19" s="19">
        <f>蓑原!L31</f>
        <v>0</v>
      </c>
      <c r="M19" s="19">
        <f>蓑原!M31</f>
        <v>0</v>
      </c>
      <c r="N19" s="19">
        <f>蓑原!N31</f>
        <v>0</v>
      </c>
      <c r="O19" s="19">
        <f>蓑原!O31</f>
        <v>0</v>
      </c>
      <c r="P19" s="35" t="str">
        <f>蓑原!P31</f>
        <v>-</v>
      </c>
      <c r="Q19" s="32" t="str">
        <f>蓑原!Q31</f>
        <v>-</v>
      </c>
      <c r="R19" s="36">
        <f>蓑原!S31</f>
        <v>0</v>
      </c>
    </row>
    <row r="20" spans="1:18" x14ac:dyDescent="0.15">
      <c r="A20" s="19"/>
      <c r="B20" s="19" t="s">
        <v>63</v>
      </c>
      <c r="C20" s="19">
        <f>那須!C31</f>
        <v>6</v>
      </c>
      <c r="D20" s="19">
        <f>那須!D31</f>
        <v>6</v>
      </c>
      <c r="E20" s="19">
        <f>那須!E31</f>
        <v>0</v>
      </c>
      <c r="F20" s="19">
        <f t="shared" ref="F20:F31" si="1">SUM(G20:J20)</f>
        <v>0</v>
      </c>
      <c r="G20" s="19">
        <f>那須!G31</f>
        <v>0</v>
      </c>
      <c r="H20" s="19">
        <f>那須!H31</f>
        <v>0</v>
      </c>
      <c r="I20" s="19">
        <f>那須!I31</f>
        <v>0</v>
      </c>
      <c r="J20" s="19">
        <f>那須!J31</f>
        <v>0</v>
      </c>
      <c r="K20" s="19">
        <f>那須!K31</f>
        <v>0</v>
      </c>
      <c r="L20" s="19">
        <f>那須!L31</f>
        <v>0</v>
      </c>
      <c r="M20" s="19">
        <f>那須!M31</f>
        <v>0</v>
      </c>
      <c r="N20" s="19">
        <f>那須!N31</f>
        <v>0</v>
      </c>
      <c r="O20" s="19">
        <f>那須!O31</f>
        <v>0</v>
      </c>
      <c r="P20" s="35">
        <f>那須!P31</f>
        <v>0</v>
      </c>
      <c r="Q20" s="32">
        <f>那須!Q31</f>
        <v>0</v>
      </c>
      <c r="R20" s="36">
        <f>那須!S31</f>
        <v>1</v>
      </c>
    </row>
    <row r="21" spans="1:18" x14ac:dyDescent="0.15">
      <c r="A21" s="19"/>
      <c r="B21" s="19" t="s">
        <v>46</v>
      </c>
      <c r="C21" s="19">
        <f>田淵!C31</f>
        <v>8</v>
      </c>
      <c r="D21" s="19">
        <f>田淵!D31</f>
        <v>8</v>
      </c>
      <c r="E21" s="19">
        <f>田淵!E31</f>
        <v>0</v>
      </c>
      <c r="F21" s="19">
        <f t="shared" si="1"/>
        <v>1</v>
      </c>
      <c r="G21" s="19">
        <f>田淵!G31</f>
        <v>1</v>
      </c>
      <c r="H21" s="19">
        <f>田淵!H31</f>
        <v>0</v>
      </c>
      <c r="I21" s="19">
        <f>田淵!I31</f>
        <v>0</v>
      </c>
      <c r="J21" s="19">
        <f>田淵!J31</f>
        <v>0</v>
      </c>
      <c r="K21" s="19">
        <f>田淵!K31</f>
        <v>1</v>
      </c>
      <c r="L21" s="34">
        <f>田淵!L31</f>
        <v>0</v>
      </c>
      <c r="M21" s="19">
        <f>田淵!M31</f>
        <v>0</v>
      </c>
      <c r="N21" s="19">
        <f>田淵!N31</f>
        <v>0</v>
      </c>
      <c r="O21" s="19">
        <f>田淵!O31</f>
        <v>1</v>
      </c>
      <c r="P21" s="35">
        <f>田淵!P31</f>
        <v>0.125</v>
      </c>
      <c r="Q21" s="32">
        <f>田淵!Q31</f>
        <v>0.125</v>
      </c>
      <c r="R21" s="36">
        <f>田淵!S31</f>
        <v>0</v>
      </c>
    </row>
    <row r="22" spans="1:18" x14ac:dyDescent="0.15">
      <c r="A22" s="19"/>
      <c r="B22" s="19" t="s">
        <v>38</v>
      </c>
      <c r="C22" s="19">
        <f>渡邉!C31</f>
        <v>6</v>
      </c>
      <c r="D22" s="19">
        <f>渡邉!D31</f>
        <v>6</v>
      </c>
      <c r="E22" s="19">
        <f>渡邉!E31</f>
        <v>0</v>
      </c>
      <c r="F22" s="19">
        <f t="shared" si="1"/>
        <v>1</v>
      </c>
      <c r="G22" s="19">
        <f>渡邉!G31</f>
        <v>1</v>
      </c>
      <c r="H22" s="19">
        <f>渡邉!H31</f>
        <v>0</v>
      </c>
      <c r="I22" s="19">
        <f>渡邉!I31</f>
        <v>0</v>
      </c>
      <c r="J22" s="19">
        <f>渡邉!J31</f>
        <v>0</v>
      </c>
      <c r="K22" s="19">
        <f>渡邉!K31</f>
        <v>0</v>
      </c>
      <c r="L22" s="19">
        <f>渡邉!L31</f>
        <v>0</v>
      </c>
      <c r="M22" s="19">
        <f>渡邉!M31</f>
        <v>0</v>
      </c>
      <c r="N22" s="19">
        <f>渡邉!N31</f>
        <v>0</v>
      </c>
      <c r="O22" s="19">
        <f>渡邉!O31</f>
        <v>1</v>
      </c>
      <c r="P22" s="35">
        <f>渡邉!P31</f>
        <v>0.16666666666666666</v>
      </c>
      <c r="Q22" s="32">
        <f>渡邉!Q31</f>
        <v>0.16666666666666666</v>
      </c>
      <c r="R22" s="36">
        <f>渡邉!S31</f>
        <v>0</v>
      </c>
    </row>
    <row r="23" spans="1:18" x14ac:dyDescent="0.15">
      <c r="A23" s="19"/>
      <c r="B23" s="19" t="s">
        <v>42</v>
      </c>
      <c r="C23" s="19">
        <f>小林!C31</f>
        <v>5</v>
      </c>
      <c r="D23" s="19">
        <f>小林!D31</f>
        <v>3</v>
      </c>
      <c r="E23" s="19">
        <f>小林!E31</f>
        <v>2</v>
      </c>
      <c r="F23" s="19">
        <f t="shared" si="1"/>
        <v>1</v>
      </c>
      <c r="G23" s="19">
        <f>小林!G31</f>
        <v>1</v>
      </c>
      <c r="H23" s="19">
        <f>小林!H31</f>
        <v>0</v>
      </c>
      <c r="I23" s="19">
        <f>小林!I31</f>
        <v>0</v>
      </c>
      <c r="J23" s="19">
        <f>小林!J31</f>
        <v>0</v>
      </c>
      <c r="K23" s="19">
        <f>小林!K31</f>
        <v>0</v>
      </c>
      <c r="L23" s="34">
        <f>小林!L31</f>
        <v>0</v>
      </c>
      <c r="M23" s="19">
        <f>小林!M31</f>
        <v>2</v>
      </c>
      <c r="N23" s="19">
        <f>小林!N31</f>
        <v>0</v>
      </c>
      <c r="O23" s="19">
        <f>小林!O31</f>
        <v>0</v>
      </c>
      <c r="P23" s="35">
        <f>小林!P31</f>
        <v>0.33333333333333331</v>
      </c>
      <c r="Q23" s="32">
        <f>小林!Q31</f>
        <v>0.6</v>
      </c>
      <c r="R23" s="36">
        <f>小林!S31</f>
        <v>1</v>
      </c>
    </row>
    <row r="24" spans="1:18" x14ac:dyDescent="0.15">
      <c r="A24" s="19"/>
      <c r="B24" s="19" t="s">
        <v>58</v>
      </c>
      <c r="C24" s="19">
        <f>田中勇貴!C31</f>
        <v>8</v>
      </c>
      <c r="D24" s="19">
        <f>田中勇貴!D31</f>
        <v>7</v>
      </c>
      <c r="E24" s="19">
        <f>田中勇貴!E31</f>
        <v>1</v>
      </c>
      <c r="F24" s="19">
        <f t="shared" si="1"/>
        <v>6</v>
      </c>
      <c r="G24" s="19">
        <f>田中勇貴!G31</f>
        <v>4</v>
      </c>
      <c r="H24" s="19">
        <f>田中勇貴!H31</f>
        <v>2</v>
      </c>
      <c r="I24" s="19">
        <f>田中勇貴!I31</f>
        <v>0</v>
      </c>
      <c r="J24" s="19">
        <f>田中勇貴!J31</f>
        <v>0</v>
      </c>
      <c r="K24" s="19">
        <f>田中勇貴!K31</f>
        <v>1</v>
      </c>
      <c r="L24" s="19">
        <f>田中勇貴!L31</f>
        <v>0</v>
      </c>
      <c r="M24" s="19">
        <f>田中勇貴!M31</f>
        <v>1</v>
      </c>
      <c r="N24" s="19">
        <f>田中勇貴!N31</f>
        <v>0</v>
      </c>
      <c r="O24" s="19">
        <f>田中勇貴!O31</f>
        <v>0</v>
      </c>
      <c r="P24" s="35">
        <f>田中勇貴!P31</f>
        <v>0.8571428571428571</v>
      </c>
      <c r="Q24" s="32">
        <f>田中勇貴!Q31</f>
        <v>0.875</v>
      </c>
      <c r="R24" s="36">
        <f>川辺!S32</f>
        <v>0</v>
      </c>
    </row>
    <row r="25" spans="1:18" x14ac:dyDescent="0.15">
      <c r="A25" s="19"/>
      <c r="B25" s="19" t="s">
        <v>56</v>
      </c>
      <c r="C25" s="19">
        <f>岩崎!C31</f>
        <v>0</v>
      </c>
      <c r="D25" s="19">
        <f>岩崎!D31</f>
        <v>0</v>
      </c>
      <c r="E25" s="19">
        <f>岩崎!E31</f>
        <v>0</v>
      </c>
      <c r="F25" s="19">
        <f t="shared" si="1"/>
        <v>0</v>
      </c>
      <c r="G25" s="19">
        <f>岩崎!G31</f>
        <v>0</v>
      </c>
      <c r="H25" s="19">
        <f>岩崎!H31</f>
        <v>0</v>
      </c>
      <c r="I25" s="19">
        <f>岩崎!I31</f>
        <v>0</v>
      </c>
      <c r="J25" s="19">
        <f>岩崎!J31</f>
        <v>0</v>
      </c>
      <c r="K25" s="19">
        <f>岩崎!K31</f>
        <v>0</v>
      </c>
      <c r="L25" s="34">
        <f>岩崎!L31</f>
        <v>0</v>
      </c>
      <c r="M25" s="19">
        <f>岩崎!M31</f>
        <v>0</v>
      </c>
      <c r="N25" s="19">
        <f>岩崎!N31</f>
        <v>0</v>
      </c>
      <c r="O25" s="19">
        <f>岩崎!O31</f>
        <v>0</v>
      </c>
      <c r="P25" s="35" t="str">
        <f>岩崎!P31</f>
        <v>-</v>
      </c>
      <c r="Q25" s="32" t="str">
        <f>岩崎!Q31</f>
        <v>-</v>
      </c>
      <c r="R25" s="36">
        <f>岩崎!S31</f>
        <v>0</v>
      </c>
    </row>
    <row r="26" spans="1:18" x14ac:dyDescent="0.15">
      <c r="A26" s="19"/>
      <c r="B26" s="19" t="s">
        <v>43</v>
      </c>
      <c r="C26" s="19">
        <f>左近允!C31</f>
        <v>7</v>
      </c>
      <c r="D26" s="19">
        <f>左近允!D31</f>
        <v>7</v>
      </c>
      <c r="E26" s="19">
        <f>左近允!E31</f>
        <v>0</v>
      </c>
      <c r="F26" s="19">
        <f t="shared" si="1"/>
        <v>0</v>
      </c>
      <c r="G26" s="19">
        <f>左近允!G31</f>
        <v>0</v>
      </c>
      <c r="H26" s="19">
        <f>左近允!H31</f>
        <v>0</v>
      </c>
      <c r="I26" s="19">
        <f>左近允!I31</f>
        <v>0</v>
      </c>
      <c r="J26" s="19">
        <f>左近允!J31</f>
        <v>0</v>
      </c>
      <c r="K26" s="19">
        <f>左近允!K31</f>
        <v>0</v>
      </c>
      <c r="L26" s="19">
        <f>左近允!L31</f>
        <v>0</v>
      </c>
      <c r="M26" s="19">
        <f>左近允!M31</f>
        <v>0</v>
      </c>
      <c r="N26" s="19">
        <f>左近允!N31</f>
        <v>0</v>
      </c>
      <c r="O26" s="19">
        <f>左近允!O31</f>
        <v>0</v>
      </c>
      <c r="P26" s="35">
        <f>左近允!P31</f>
        <v>0</v>
      </c>
      <c r="Q26" s="32">
        <f>左近允!Q31</f>
        <v>0</v>
      </c>
      <c r="R26" s="36">
        <f>左近允!S31</f>
        <v>0</v>
      </c>
    </row>
    <row r="27" spans="1:18" x14ac:dyDescent="0.15">
      <c r="A27" s="19"/>
      <c r="B27" s="19" t="s">
        <v>59</v>
      </c>
      <c r="C27" s="19">
        <f>清川!C31</f>
        <v>6</v>
      </c>
      <c r="D27" s="19">
        <f>清川!D31</f>
        <v>4</v>
      </c>
      <c r="E27" s="19">
        <f>清川!E31</f>
        <v>1</v>
      </c>
      <c r="F27" s="19">
        <f t="shared" si="1"/>
        <v>1</v>
      </c>
      <c r="G27" s="19">
        <f>清川!G31</f>
        <v>1</v>
      </c>
      <c r="H27" s="19">
        <f>清川!H31</f>
        <v>0</v>
      </c>
      <c r="I27" s="19">
        <f>清川!I31</f>
        <v>0</v>
      </c>
      <c r="J27" s="19">
        <f>清川!J31</f>
        <v>0</v>
      </c>
      <c r="K27" s="19">
        <f>清川!K31</f>
        <v>0</v>
      </c>
      <c r="L27" s="19">
        <f>清川!L31</f>
        <v>1</v>
      </c>
      <c r="M27" s="19">
        <f>清川!M31</f>
        <v>2</v>
      </c>
      <c r="N27" s="19">
        <f>清川!N31</f>
        <v>2</v>
      </c>
      <c r="O27" s="19">
        <f>清川!O31</f>
        <v>1</v>
      </c>
      <c r="P27" s="35">
        <f>清川!P31</f>
        <v>0.25</v>
      </c>
      <c r="Q27" s="32">
        <f>清川!Q31</f>
        <v>0.5</v>
      </c>
      <c r="R27" s="36">
        <f>清川!S31</f>
        <v>0</v>
      </c>
    </row>
    <row r="28" spans="1:18" x14ac:dyDescent="0.15">
      <c r="A28" s="19"/>
      <c r="B28" s="19" t="s">
        <v>51</v>
      </c>
      <c r="C28" s="19">
        <f>堀川!C31</f>
        <v>8</v>
      </c>
      <c r="D28" s="19">
        <f>堀川!D31</f>
        <v>8</v>
      </c>
      <c r="E28" s="19">
        <f>堀川!E31</f>
        <v>1</v>
      </c>
      <c r="F28" s="19">
        <f t="shared" si="1"/>
        <v>2</v>
      </c>
      <c r="G28" s="19">
        <f>堀川!G31</f>
        <v>2</v>
      </c>
      <c r="H28" s="19">
        <f>堀川!H31</f>
        <v>0</v>
      </c>
      <c r="I28" s="19">
        <f>堀川!I31</f>
        <v>0</v>
      </c>
      <c r="J28" s="19">
        <f>堀川!J31</f>
        <v>0</v>
      </c>
      <c r="K28" s="19">
        <f>堀川!K31</f>
        <v>0</v>
      </c>
      <c r="L28" s="19">
        <f>堀川!L31</f>
        <v>0</v>
      </c>
      <c r="M28" s="19">
        <f>堀川!M31</f>
        <v>0</v>
      </c>
      <c r="N28" s="19">
        <f>堀川!N31</f>
        <v>0</v>
      </c>
      <c r="O28" s="19">
        <f>堀川!O31</f>
        <v>3</v>
      </c>
      <c r="P28" s="35">
        <f>川辺!P37</f>
        <v>0</v>
      </c>
      <c r="Q28" s="32">
        <f>川辺!Q37</f>
        <v>0</v>
      </c>
      <c r="R28" s="36">
        <f>川辺!S37</f>
        <v>0</v>
      </c>
    </row>
    <row r="29" spans="1:18" x14ac:dyDescent="0.15">
      <c r="A29" s="19"/>
      <c r="B29" s="19" t="s">
        <v>60</v>
      </c>
      <c r="C29" s="19">
        <f>藤井!C31</f>
        <v>7</v>
      </c>
      <c r="D29" s="19">
        <f>藤井!D31</f>
        <v>7</v>
      </c>
      <c r="E29" s="19">
        <f>藤井!E31</f>
        <v>2</v>
      </c>
      <c r="F29" s="19">
        <f t="shared" si="1"/>
        <v>3</v>
      </c>
      <c r="G29" s="19">
        <f>藤井!G31</f>
        <v>3</v>
      </c>
      <c r="H29" s="19">
        <f>藤井!H31</f>
        <v>0</v>
      </c>
      <c r="I29" s="19">
        <f>藤井!I31</f>
        <v>0</v>
      </c>
      <c r="J29" s="19">
        <f>藤井!J31</f>
        <v>0</v>
      </c>
      <c r="K29" s="19">
        <f>藤井!K31</f>
        <v>2</v>
      </c>
      <c r="L29" s="19">
        <f>藤井!L31</f>
        <v>0</v>
      </c>
      <c r="M29" s="19">
        <f>藤井!M31</f>
        <v>1</v>
      </c>
      <c r="N29" s="19">
        <f>藤井!N31</f>
        <v>1</v>
      </c>
      <c r="O29" s="19">
        <f>藤井!O31</f>
        <v>1</v>
      </c>
      <c r="P29" s="35">
        <f>藤井!P31</f>
        <v>0.42857142857142855</v>
      </c>
      <c r="Q29" s="32">
        <f>藤井!Q31</f>
        <v>0.5</v>
      </c>
      <c r="R29" s="36">
        <f>藤井!S31</f>
        <v>0</v>
      </c>
    </row>
    <row r="30" spans="1:18" x14ac:dyDescent="0.15">
      <c r="A30" s="19"/>
      <c r="B30" s="19" t="s">
        <v>52</v>
      </c>
      <c r="C30" s="19">
        <f>伍!C31</f>
        <v>0</v>
      </c>
      <c r="D30" s="19">
        <f>伍!D31</f>
        <v>0</v>
      </c>
      <c r="E30" s="19">
        <f>伍!E31</f>
        <v>0</v>
      </c>
      <c r="F30" s="19">
        <f t="shared" si="1"/>
        <v>0</v>
      </c>
      <c r="G30" s="19">
        <f>伍!G31</f>
        <v>0</v>
      </c>
      <c r="H30" s="19">
        <f>伍!H31</f>
        <v>0</v>
      </c>
      <c r="I30" s="19">
        <f>伍!I31</f>
        <v>0</v>
      </c>
      <c r="J30" s="19">
        <f>伍!J31</f>
        <v>0</v>
      </c>
      <c r="K30" s="19">
        <f>伍!K31</f>
        <v>0</v>
      </c>
      <c r="L30" s="19">
        <f>伍!L31</f>
        <v>0</v>
      </c>
      <c r="M30" s="19">
        <f>伍!M31</f>
        <v>0</v>
      </c>
      <c r="N30" s="19">
        <f>伍!N31</f>
        <v>0</v>
      </c>
      <c r="O30" s="19">
        <f>伍!O31</f>
        <v>0</v>
      </c>
      <c r="P30" s="35" t="str">
        <f>伍!P31</f>
        <v>-</v>
      </c>
      <c r="Q30" s="32" t="str">
        <f>伍!Q31</f>
        <v>-</v>
      </c>
      <c r="R30" s="36">
        <f>川辺!S33</f>
        <v>0</v>
      </c>
    </row>
    <row r="31" spans="1:18" x14ac:dyDescent="0.15">
      <c r="A31" s="19"/>
      <c r="B31" s="19" t="s">
        <v>20</v>
      </c>
      <c r="C31" s="19">
        <f>谷川!C31</f>
        <v>0</v>
      </c>
      <c r="D31" s="19">
        <f>谷川!D31</f>
        <v>0</v>
      </c>
      <c r="E31" s="19">
        <f>谷川!E31</f>
        <v>0</v>
      </c>
      <c r="F31" s="19">
        <f t="shared" si="1"/>
        <v>0</v>
      </c>
      <c r="G31" s="19">
        <f>谷川!G31</f>
        <v>0</v>
      </c>
      <c r="H31" s="19">
        <f>谷川!H31</f>
        <v>0</v>
      </c>
      <c r="I31" s="19">
        <f>谷川!I31</f>
        <v>0</v>
      </c>
      <c r="J31" s="19">
        <f>谷川!J31</f>
        <v>0</v>
      </c>
      <c r="K31" s="19">
        <f>谷川!K31</f>
        <v>0</v>
      </c>
      <c r="L31" s="34">
        <f>谷川!L31</f>
        <v>0</v>
      </c>
      <c r="M31" s="19">
        <f>谷川!M31</f>
        <v>0</v>
      </c>
      <c r="N31" s="19">
        <f>谷川!N31</f>
        <v>0</v>
      </c>
      <c r="O31" s="19">
        <f>谷川!O31</f>
        <v>0</v>
      </c>
      <c r="P31" s="35" t="str">
        <f>谷川!P31</f>
        <v>-</v>
      </c>
      <c r="Q31" s="32" t="str">
        <f>谷川!Q31</f>
        <v>-</v>
      </c>
      <c r="R31" s="36">
        <f>谷川!S31</f>
        <v>0</v>
      </c>
    </row>
    <row r="32" spans="1:18" x14ac:dyDescent="0.15">
      <c r="B32" s="19" t="s">
        <v>81</v>
      </c>
      <c r="C32" s="19">
        <f>稲谷!C31</f>
        <v>0</v>
      </c>
      <c r="D32" s="19">
        <f>稲谷!D31</f>
        <v>0</v>
      </c>
      <c r="E32" s="19">
        <f>稲谷!E31</f>
        <v>0</v>
      </c>
      <c r="F32" s="19">
        <f>稲谷!F31</f>
        <v>0</v>
      </c>
      <c r="G32" s="19">
        <f>稲谷!G31</f>
        <v>0</v>
      </c>
      <c r="H32" s="19">
        <f>稲谷!H31</f>
        <v>0</v>
      </c>
      <c r="I32" s="19">
        <f>稲谷!I31</f>
        <v>0</v>
      </c>
      <c r="J32" s="19">
        <f>稲谷!J31</f>
        <v>0</v>
      </c>
      <c r="K32" s="19">
        <f>稲谷!K31</f>
        <v>0</v>
      </c>
      <c r="L32" s="19">
        <f>稲谷!L31</f>
        <v>0</v>
      </c>
      <c r="M32" s="19">
        <f>稲谷!M31</f>
        <v>0</v>
      </c>
      <c r="N32" s="19">
        <f>稲谷!N31</f>
        <v>0</v>
      </c>
      <c r="O32" s="19">
        <f>稲谷!O31</f>
        <v>0</v>
      </c>
      <c r="P32" s="19" t="str">
        <f>稲谷!P31</f>
        <v>-</v>
      </c>
      <c r="Q32" s="19" t="str">
        <f>稲谷!Q31</f>
        <v>-</v>
      </c>
      <c r="R32" s="19" t="str">
        <f>稲谷!R31</f>
        <v xml:space="preserve"> </v>
      </c>
    </row>
    <row r="33" spans="2:18" x14ac:dyDescent="0.15">
      <c r="B33" s="19" t="s">
        <v>82</v>
      </c>
      <c r="C33" s="19">
        <f>上村!C31</f>
        <v>0</v>
      </c>
      <c r="D33" s="19">
        <f>上村!D31</f>
        <v>0</v>
      </c>
      <c r="E33" s="19">
        <f>上村!E31</f>
        <v>0</v>
      </c>
      <c r="F33" s="19">
        <f>上村!F31</f>
        <v>0</v>
      </c>
      <c r="G33" s="19">
        <f>上村!G31</f>
        <v>0</v>
      </c>
      <c r="H33" s="19">
        <f>上村!H31</f>
        <v>0</v>
      </c>
      <c r="I33" s="19">
        <f>上村!I31</f>
        <v>0</v>
      </c>
      <c r="J33" s="19">
        <f>上村!J31</f>
        <v>0</v>
      </c>
      <c r="K33" s="19">
        <f>上村!K31</f>
        <v>0</v>
      </c>
      <c r="L33" s="19">
        <f>上村!L31</f>
        <v>0</v>
      </c>
      <c r="M33" s="19">
        <f>上村!M31</f>
        <v>0</v>
      </c>
      <c r="N33" s="19">
        <f>上村!N31</f>
        <v>0</v>
      </c>
      <c r="O33" s="19">
        <f>上村!O31</f>
        <v>0</v>
      </c>
      <c r="P33" s="19" t="str">
        <f>上村!P31</f>
        <v>-</v>
      </c>
      <c r="Q33" s="19" t="str">
        <f>上村!Q31</f>
        <v>-</v>
      </c>
      <c r="R33" s="19" t="str">
        <f>上村!R31</f>
        <v xml:space="preserve"> </v>
      </c>
    </row>
    <row r="34" spans="2:18" x14ac:dyDescent="0.15">
      <c r="B34" s="19" t="s">
        <v>83</v>
      </c>
      <c r="C34" s="19">
        <f>海保!C31</f>
        <v>0</v>
      </c>
      <c r="D34" s="19">
        <f>海保!D31</f>
        <v>0</v>
      </c>
      <c r="E34" s="19">
        <f>海保!E31</f>
        <v>0</v>
      </c>
      <c r="F34" s="19">
        <f>海保!F31</f>
        <v>0</v>
      </c>
      <c r="G34" s="19">
        <f>海保!G31</f>
        <v>0</v>
      </c>
      <c r="H34" s="19">
        <f>海保!H31</f>
        <v>0</v>
      </c>
      <c r="I34" s="19">
        <f>海保!I31</f>
        <v>0</v>
      </c>
      <c r="J34" s="19">
        <f>海保!J31</f>
        <v>0</v>
      </c>
      <c r="K34" s="19">
        <f>海保!K31</f>
        <v>0</v>
      </c>
      <c r="L34" s="19">
        <f>海保!L31</f>
        <v>0</v>
      </c>
      <c r="M34" s="19">
        <f>海保!M31</f>
        <v>0</v>
      </c>
      <c r="N34" s="19">
        <f>海保!N31</f>
        <v>0</v>
      </c>
      <c r="O34" s="19">
        <f>海保!O31</f>
        <v>0</v>
      </c>
      <c r="P34" s="19" t="str">
        <f>海保!P31</f>
        <v>-</v>
      </c>
      <c r="Q34" s="19" t="str">
        <f>海保!Q31</f>
        <v>-</v>
      </c>
      <c r="R34" s="19" t="str">
        <f>海保!R31</f>
        <v xml:space="preserve"> </v>
      </c>
    </row>
    <row r="35" spans="2:18" x14ac:dyDescent="0.15">
      <c r="B35" s="19" t="s">
        <v>91</v>
      </c>
      <c r="C35" s="19">
        <f>武居!C31</f>
        <v>3</v>
      </c>
      <c r="D35" s="19">
        <f>武居!D31</f>
        <v>3</v>
      </c>
      <c r="E35" s="19">
        <f>武居!E31</f>
        <v>1</v>
      </c>
      <c r="F35" s="19">
        <f>武居!F31</f>
        <v>1</v>
      </c>
      <c r="G35" s="19">
        <f>武居!G31</f>
        <v>1</v>
      </c>
      <c r="H35" s="19">
        <f>武居!H31</f>
        <v>0</v>
      </c>
      <c r="I35" s="19">
        <f>武居!I31</f>
        <v>0</v>
      </c>
      <c r="J35" s="19">
        <f>武居!J31</f>
        <v>0</v>
      </c>
      <c r="K35" s="19">
        <f>武居!K31</f>
        <v>0</v>
      </c>
      <c r="L35" s="19">
        <f>武居!L31</f>
        <v>0</v>
      </c>
      <c r="M35" s="19">
        <f>武居!M31</f>
        <v>0</v>
      </c>
      <c r="N35" s="19">
        <f>武居!N31</f>
        <v>0</v>
      </c>
      <c r="O35" s="19">
        <f>武居!O31</f>
        <v>0</v>
      </c>
      <c r="P35" s="19">
        <f>武居!P31</f>
        <v>0.33333333333333331</v>
      </c>
      <c r="Q35" s="32">
        <f>武居!Q31</f>
        <v>0.33333333333333331</v>
      </c>
      <c r="R35" s="19">
        <f>武居!R31</f>
        <v>0.33333333333333331</v>
      </c>
    </row>
    <row r="36" spans="2:18" x14ac:dyDescent="0.15">
      <c r="B36" s="19" t="s">
        <v>99</v>
      </c>
      <c r="C36" s="19">
        <f>天野!C31</f>
        <v>2</v>
      </c>
      <c r="D36" s="19">
        <f>天野!D31</f>
        <v>2</v>
      </c>
      <c r="E36" s="19">
        <f>天野!E31</f>
        <v>0</v>
      </c>
      <c r="F36" s="19">
        <f>天野!F31</f>
        <v>2</v>
      </c>
      <c r="G36" s="19">
        <f>天野!G31</f>
        <v>2</v>
      </c>
      <c r="H36" s="19">
        <f>天野!H31</f>
        <v>0</v>
      </c>
      <c r="I36" s="19">
        <f>天野!I31</f>
        <v>0</v>
      </c>
      <c r="J36" s="19">
        <f>天野!J31</f>
        <v>0</v>
      </c>
      <c r="K36" s="19">
        <f>天野!K31</f>
        <v>0</v>
      </c>
      <c r="L36" s="19">
        <f>天野!L31</f>
        <v>0</v>
      </c>
      <c r="M36" s="19">
        <f>天野!M31</f>
        <v>0</v>
      </c>
      <c r="N36" s="19">
        <f>天野!N31</f>
        <v>1</v>
      </c>
      <c r="O36" s="19">
        <f>天野!O31</f>
        <v>0</v>
      </c>
      <c r="P36" s="19">
        <f>天野!P31</f>
        <v>1</v>
      </c>
      <c r="Q36" s="32">
        <f>天野!Q31</f>
        <v>1</v>
      </c>
      <c r="R36" s="19">
        <f>天野!R31</f>
        <v>1</v>
      </c>
    </row>
    <row r="39" spans="2:18" x14ac:dyDescent="0.15">
      <c r="B39" t="s">
        <v>21</v>
      </c>
      <c r="C39">
        <f>SUM(C2:C38)</f>
        <v>82</v>
      </c>
      <c r="D39">
        <f t="shared" ref="D39:O39" si="2">SUM(D2:D38)</f>
        <v>75</v>
      </c>
      <c r="E39">
        <f t="shared" si="2"/>
        <v>8</v>
      </c>
      <c r="F39">
        <f t="shared" si="2"/>
        <v>21</v>
      </c>
      <c r="G39">
        <f t="shared" si="2"/>
        <v>19</v>
      </c>
      <c r="H39">
        <f t="shared" si="2"/>
        <v>2</v>
      </c>
      <c r="I39">
        <f t="shared" si="2"/>
        <v>0</v>
      </c>
      <c r="J39">
        <f t="shared" si="2"/>
        <v>0</v>
      </c>
      <c r="K39">
        <f t="shared" si="2"/>
        <v>4</v>
      </c>
      <c r="L39">
        <f t="shared" si="2"/>
        <v>1</v>
      </c>
      <c r="M39">
        <f t="shared" si="2"/>
        <v>9</v>
      </c>
      <c r="N39">
        <f t="shared" si="2"/>
        <v>8</v>
      </c>
      <c r="O39">
        <f t="shared" si="2"/>
        <v>8</v>
      </c>
      <c r="P39" s="7">
        <f>IF(D39=0,"-",(G39+H39+I39+J39)/D39)</f>
        <v>0.28000000000000003</v>
      </c>
      <c r="Q39" s="4">
        <f>IF(G39+H39+I39+J39+M39=0,"-",(G39+H39+I39+J39+M39)/(D39+M39))</f>
        <v>0.35714285714285715</v>
      </c>
      <c r="R39" s="10">
        <f>SUM(R2:R38)</f>
        <v>3.3333333333333335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30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567DD-DD7F-41CC-B9FE-C792C3D2A3A6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C5">
        <v>3</v>
      </c>
      <c r="D5">
        <v>3</v>
      </c>
      <c r="O5">
        <v>2</v>
      </c>
      <c r="P5" s="6">
        <f t="shared" ref="P5:P9" si="2">IF(D5=0,"-",(G5+H5+I5+J5)/D5)</f>
        <v>0</v>
      </c>
      <c r="Q5" s="4">
        <f t="shared" si="1"/>
        <v>0</v>
      </c>
      <c r="R5" s="5">
        <f t="shared" si="0"/>
        <v>0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</v>
      </c>
      <c r="D30">
        <f t="shared" ref="D30:O30" si="4">SUM(D2:D28)</f>
        <v>3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2</v>
      </c>
      <c r="P30" s="6">
        <f>IF(D30=0,"-",(G30+H30+I30+J30)/D30)</f>
        <v>0</v>
      </c>
      <c r="Q30" s="4">
        <f>IF(C30=0,"-",(G30+H30+I30+J30+M30)/(D30+M30))</f>
        <v>0</v>
      </c>
      <c r="R30" s="5">
        <f>IF(D30=0," ",(G30+H30*2+I30*3+J30*4)/D30)</f>
        <v>0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9F7EC-9260-4FE3-AA7B-446048FF3BF4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C5">
        <v>2</v>
      </c>
      <c r="D5">
        <v>2</v>
      </c>
      <c r="O5">
        <v>1</v>
      </c>
      <c r="P5" s="6">
        <f t="shared" ref="P5:P9" si="2">IF(D5=0,"-",(G5+H5+I5+J5)/D5)</f>
        <v>0</v>
      </c>
      <c r="Q5" s="4">
        <f t="shared" si="1"/>
        <v>0</v>
      </c>
      <c r="R5" s="5">
        <f t="shared" si="0"/>
        <v>0</v>
      </c>
    </row>
    <row r="6" spans="1:20" x14ac:dyDescent="0.15">
      <c r="A6" s="2" t="s">
        <v>86</v>
      </c>
      <c r="B6" s="12" t="s">
        <v>88</v>
      </c>
      <c r="C6">
        <v>4</v>
      </c>
      <c r="D6">
        <v>4</v>
      </c>
      <c r="F6">
        <v>1</v>
      </c>
      <c r="G6">
        <v>1</v>
      </c>
      <c r="O6">
        <v>2</v>
      </c>
      <c r="P6" s="6">
        <f t="shared" si="2"/>
        <v>0.25</v>
      </c>
      <c r="Q6" s="4">
        <f t="shared" si="1"/>
        <v>0.25</v>
      </c>
      <c r="R6" s="5">
        <f t="shared" si="0"/>
        <v>0.25</v>
      </c>
      <c r="T6">
        <v>1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6</v>
      </c>
      <c r="D30">
        <f t="shared" ref="D30:O30" si="4">SUM(D2:D28)</f>
        <v>6</v>
      </c>
      <c r="E30">
        <f t="shared" si="4"/>
        <v>0</v>
      </c>
      <c r="F30">
        <f t="shared" si="4"/>
        <v>1</v>
      </c>
      <c r="G30">
        <f t="shared" si="4"/>
        <v>1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3</v>
      </c>
      <c r="P30" s="6">
        <f>IF(D30=0,"-",(G30+H30+I30+J30)/D30)</f>
        <v>0.16666666666666666</v>
      </c>
      <c r="Q30" s="4">
        <f>IF(C30=0,"-",(G30+H30+I30+J30+M30)/(D30+M30))</f>
        <v>0.16666666666666666</v>
      </c>
      <c r="R30" s="5">
        <f>IF(D30=0," ",(G30+H30*2+I30*3+J30*4)/D30)</f>
        <v>0.16666666666666666</v>
      </c>
      <c r="S30">
        <f>SUM(S2:S29)</f>
        <v>0</v>
      </c>
      <c r="T30">
        <f>SUM(T2:T29)</f>
        <v>1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C59A3-2E2D-448D-B971-F371D8DBDA59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F5">
        <v>1</v>
      </c>
      <c r="G5">
        <v>1</v>
      </c>
      <c r="K5">
        <v>1</v>
      </c>
      <c r="P5" s="6">
        <f t="shared" ref="P5:P9" si="2">IF(D5=0,"-",(G5+H5+I5+J5)/D5)</f>
        <v>0.5</v>
      </c>
      <c r="Q5" s="4">
        <f t="shared" si="1"/>
        <v>0.5</v>
      </c>
      <c r="R5" s="5">
        <f t="shared" si="0"/>
        <v>0.5</v>
      </c>
      <c r="S5">
        <v>1</v>
      </c>
      <c r="T5">
        <v>2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</v>
      </c>
      <c r="D30">
        <f t="shared" ref="D30:O30" si="4">SUM(D2:D28)</f>
        <v>2</v>
      </c>
      <c r="E30">
        <f t="shared" si="4"/>
        <v>0</v>
      </c>
      <c r="F30">
        <f t="shared" si="4"/>
        <v>1</v>
      </c>
      <c r="G30">
        <f t="shared" si="4"/>
        <v>1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1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>
        <f>IF(D30=0,"-",(G30+H30+I30+J30)/D30)</f>
        <v>0.5</v>
      </c>
      <c r="Q30" s="4">
        <f>IF(C30=0,"-",(G30+H30+I30+J30+M30)/(D30+M30))</f>
        <v>0.5</v>
      </c>
      <c r="R30" s="5">
        <f>IF(D30=0," ",(G30+H30*2+I30*3+J30*4)/D30)</f>
        <v>0.5</v>
      </c>
      <c r="S30">
        <f>SUM(S2:S29)</f>
        <v>1</v>
      </c>
      <c r="T30">
        <f>SUM(T2:T29)</f>
        <v>2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104A-DF8D-47E1-AF45-70F8B58ADB6A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C8">
        <v>2</v>
      </c>
      <c r="D8">
        <v>1</v>
      </c>
      <c r="E8">
        <v>1</v>
      </c>
      <c r="M8">
        <v>1</v>
      </c>
      <c r="P8" s="6">
        <f>IF(D8=0,"-",(G8+H8+I8+J8)/D8)</f>
        <v>0</v>
      </c>
      <c r="Q8" s="4">
        <f t="shared" si="1"/>
        <v>0.5</v>
      </c>
      <c r="R8" s="5">
        <f t="shared" si="0"/>
        <v>0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K9">
        <v>1</v>
      </c>
      <c r="P9" s="6">
        <f t="shared" si="2"/>
        <v>0</v>
      </c>
      <c r="Q9" s="4">
        <f t="shared" si="1"/>
        <v>0</v>
      </c>
      <c r="R9" s="5">
        <f t="shared" si="0"/>
        <v>0</v>
      </c>
      <c r="T9">
        <v>1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5</v>
      </c>
      <c r="D30">
        <f t="shared" ref="D30:O30" si="4">SUM(D2:D28)</f>
        <v>4</v>
      </c>
      <c r="E30">
        <f t="shared" si="4"/>
        <v>2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1</v>
      </c>
      <c r="L30">
        <f t="shared" si="4"/>
        <v>0</v>
      </c>
      <c r="M30">
        <f t="shared" si="4"/>
        <v>1</v>
      </c>
      <c r="N30">
        <f t="shared" si="4"/>
        <v>0</v>
      </c>
      <c r="O30">
        <f t="shared" si="4"/>
        <v>0</v>
      </c>
      <c r="P30" s="6">
        <f>IF(D30=0,"-",(G30+H30+I30+J30)/D30)</f>
        <v>0</v>
      </c>
      <c r="Q30" s="4">
        <f>IF(C30=0,"-",(G30+H30+I30+J30+M30)/(D30+M30))</f>
        <v>0.2</v>
      </c>
      <c r="R30" s="5">
        <f>IF(D30=0," ",(G30+H30*2+I30*3+J30*4)/D30)</f>
        <v>0</v>
      </c>
      <c r="S30">
        <f>SUM(S2:S29)</f>
        <v>0</v>
      </c>
      <c r="T30">
        <f>SUM(T2:T29)</f>
        <v>1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38041-D411-4F9D-A156-97480409FF55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1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1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1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1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1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C9">
        <v>4</v>
      </c>
      <c r="D9">
        <v>2</v>
      </c>
      <c r="E9">
        <v>3</v>
      </c>
      <c r="M9">
        <v>2</v>
      </c>
      <c r="N9">
        <v>1</v>
      </c>
      <c r="P9" s="1">
        <f t="shared" si="2"/>
        <v>0</v>
      </c>
      <c r="Q9" s="4">
        <f t="shared" si="1"/>
        <v>0.5</v>
      </c>
      <c r="R9" s="5">
        <f t="shared" si="0"/>
        <v>0</v>
      </c>
      <c r="S9">
        <v>1</v>
      </c>
      <c r="T9">
        <v>1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4</v>
      </c>
      <c r="D30">
        <f t="shared" ref="D30:O30" si="4">SUM(D2:D28)</f>
        <v>2</v>
      </c>
      <c r="E30">
        <f t="shared" si="4"/>
        <v>3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2</v>
      </c>
      <c r="N30">
        <f t="shared" si="4"/>
        <v>1</v>
      </c>
      <c r="O30">
        <f t="shared" si="4"/>
        <v>0</v>
      </c>
      <c r="P30" s="1">
        <f>IF(D30=0,"-",(G30+H30+I30+J30)/D30)</f>
        <v>0</v>
      </c>
      <c r="Q30" s="4">
        <f>IF(C30=0,"-",(G30+H30+I30+J30+M30)/(D30+M30))</f>
        <v>0.5</v>
      </c>
      <c r="R30" s="5">
        <f>IF(D30=0," ",(G30+H30*2+I30*3+J30*4)/D30)</f>
        <v>0</v>
      </c>
      <c r="S30">
        <f>SUM(S2:S29)</f>
        <v>1</v>
      </c>
      <c r="T30">
        <f>SUM(T2:T29)</f>
        <v>1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3939-E7F9-44BD-9694-75EB1E029438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C4">
        <v>1</v>
      </c>
      <c r="D4">
        <v>1</v>
      </c>
      <c r="P4" s="6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1</v>
      </c>
      <c r="D30">
        <f t="shared" ref="D30:O30" si="4">SUM(D2:D28)</f>
        <v>1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>
        <f>IF(D30=0,"-",(G30+H30+I30+J30)/D30)</f>
        <v>0</v>
      </c>
      <c r="Q30" s="4">
        <f>IF(C30=0,"-",(G30+H30+I30+J30+M30)/(D30+M30))</f>
        <v>0</v>
      </c>
      <c r="R30" s="5">
        <f>IF(D30=0," ",(G30+H30*2+I30*3+J30*4)/D30)</f>
        <v>0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5AA07-E406-480F-A1DE-98C4B86DB437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C7">
        <v>2</v>
      </c>
      <c r="E7">
        <v>2</v>
      </c>
      <c r="K7">
        <v>1</v>
      </c>
      <c r="M7">
        <v>2</v>
      </c>
      <c r="P7" s="6" t="str">
        <f t="shared" si="2"/>
        <v>-</v>
      </c>
      <c r="Q7" s="4">
        <f t="shared" si="1"/>
        <v>1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C10">
        <v>2</v>
      </c>
      <c r="D10">
        <v>2</v>
      </c>
      <c r="P10" s="6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</row>
    <row r="11" spans="1:20" x14ac:dyDescent="0.15">
      <c r="A11" s="2" t="s">
        <v>104</v>
      </c>
      <c r="B11" s="12" t="s">
        <v>105</v>
      </c>
      <c r="P11" s="6" t="str">
        <f>IF(D11=0,"-",(G11+H11+I11+J11)/D11)</f>
        <v>-</v>
      </c>
      <c r="Q11" s="4" t="str">
        <f>IF(C11=0,"-",(G11+H11+I11+J11+M11)/(D11+M11))</f>
        <v>-</v>
      </c>
      <c r="R11" s="5" t="str">
        <f>IF(D11=0," ",(G11+H11*2+I11*3+J11*4)/D11)</f>
        <v xml:space="preserve"> </v>
      </c>
    </row>
    <row r="12" spans="1:20" x14ac:dyDescent="0.15">
      <c r="A12" s="2" t="s">
        <v>107</v>
      </c>
      <c r="B12" s="12" t="s">
        <v>108</v>
      </c>
      <c r="P12" s="6" t="str">
        <f>IF(D12=0,"-",(G12+H12+I12+J12)/D12)</f>
        <v>-</v>
      </c>
      <c r="Q12" s="4" t="str">
        <f>IF(C12=0,"-",(G12+H12+I12+J12+M12)/(D12+M12))</f>
        <v>-</v>
      </c>
      <c r="R12" s="5" t="str">
        <f>IF(D12=0," ",(G12+H12*2+I12*3+J12*4)/D12)</f>
        <v xml:space="preserve"> </v>
      </c>
      <c r="T12">
        <v>1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E13">
        <v>1</v>
      </c>
      <c r="F13">
        <v>1</v>
      </c>
      <c r="G13">
        <v>1</v>
      </c>
      <c r="P13" s="6">
        <f>IF(D13=0,"-",(G13+H13+I13+J13)/D13)</f>
        <v>0.33333333333333331</v>
      </c>
      <c r="Q13" s="4">
        <f>IF(C13=0,"-",(G13+H13+I13+J13+M13)/(D13+M13))</f>
        <v>0.33333333333333331</v>
      </c>
      <c r="R13" s="5">
        <f>IF(D13=0," ",(G13+H13*2+I13*3+J13*4)/D13)</f>
        <v>0.33333333333333331</v>
      </c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>SUM(G18:J18)</f>
        <v>0</v>
      </c>
      <c r="Q18" s="4"/>
    </row>
    <row r="19" spans="2:20" x14ac:dyDescent="0.15">
      <c r="F19">
        <f t="shared" ref="F19:F28" si="6">SUM(G19:J19)</f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7</v>
      </c>
      <c r="D30">
        <f t="shared" ref="D30:O30" si="7">SUM(D2:D28)</f>
        <v>5</v>
      </c>
      <c r="E30">
        <f t="shared" si="7"/>
        <v>3</v>
      </c>
      <c r="F30">
        <f t="shared" si="7"/>
        <v>1</v>
      </c>
      <c r="G30">
        <f t="shared" si="7"/>
        <v>1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1</v>
      </c>
      <c r="L30">
        <f t="shared" si="7"/>
        <v>0</v>
      </c>
      <c r="M30">
        <f t="shared" si="7"/>
        <v>2</v>
      </c>
      <c r="N30">
        <f t="shared" si="7"/>
        <v>0</v>
      </c>
      <c r="O30">
        <f t="shared" si="7"/>
        <v>0</v>
      </c>
      <c r="P30" s="6">
        <f>IF(D30=0,"-",(G30+H30+I30+J30)/D30)</f>
        <v>0.2</v>
      </c>
      <c r="Q30" s="4">
        <f>IF(C30=0,"-",(G30+H30+I30+J30+M30)/(D30+M30))</f>
        <v>0.42857142857142855</v>
      </c>
      <c r="R30" s="5">
        <f>IF(D30=0," ",(G30+H30*2+I30*3+J30*4)/D30)</f>
        <v>0.2</v>
      </c>
      <c r="S30">
        <f>SUM(S2:S29)</f>
        <v>0</v>
      </c>
      <c r="T30">
        <f>SUM(T2:T29)</f>
        <v>1</v>
      </c>
    </row>
    <row r="31" spans="2:20" x14ac:dyDescent="0.15">
      <c r="B31" s="12" t="s">
        <v>40</v>
      </c>
      <c r="C31">
        <f>SUM(C12:C14)</f>
        <v>3</v>
      </c>
      <c r="D31">
        <f>SUM(D12:D14)</f>
        <v>3</v>
      </c>
      <c r="E31">
        <f t="shared" ref="E31:O31" si="8">SUM(E12:E14)</f>
        <v>1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0</v>
      </c>
      <c r="P31" s="1">
        <f>IF(D31=0,"-",(G31+H31+I31+J31)/D31)</f>
        <v>0.33333333333333331</v>
      </c>
      <c r="Q31" s="4">
        <f>IF(C31=0,"-",(G31+H31+I31+J31+M31)/(D31+M31))</f>
        <v>0.33333333333333331</v>
      </c>
      <c r="R31" s="5">
        <f>IF(D31=0," ",(G31+H31*2+I31*3+J31*4)/D31)</f>
        <v>0.33333333333333331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3BAFD-877F-4CC4-9CFC-4DFD8D601AED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F9">
        <v>1</v>
      </c>
      <c r="H9">
        <v>1</v>
      </c>
      <c r="K9">
        <v>3</v>
      </c>
      <c r="P9" s="6">
        <f t="shared" si="2"/>
        <v>0.33333333333333331</v>
      </c>
      <c r="Q9" s="4">
        <f t="shared" si="1"/>
        <v>0.33333333333333331</v>
      </c>
      <c r="R9" s="5">
        <f t="shared" si="0"/>
        <v>0.66666666666666663</v>
      </c>
      <c r="T9">
        <v>2</v>
      </c>
    </row>
    <row r="10" spans="1:20" x14ac:dyDescent="0.15">
      <c r="A10" s="2" t="s">
        <v>101</v>
      </c>
      <c r="B10" s="12" t="s">
        <v>102</v>
      </c>
      <c r="P10" s="6" t="str">
        <f t="shared" ref="P10:P14" si="3">IF(D10=0,"-",(G10+H10+I10+J10)/D10)</f>
        <v>-</v>
      </c>
      <c r="Q10" s="4" t="str">
        <f t="shared" ref="Q10:Q14" si="4">IF(C10=0,"-",(G10+H10+I10+J10+M10)/(D10+M10))</f>
        <v>-</v>
      </c>
      <c r="R10" s="5" t="str">
        <f t="shared" ref="R10:R14" si="5"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P11" s="6" t="str">
        <f t="shared" si="3"/>
        <v>-</v>
      </c>
      <c r="Q11" s="4" t="str">
        <f t="shared" si="4"/>
        <v>-</v>
      </c>
      <c r="R11" s="5" t="str">
        <f t="shared" si="5"/>
        <v xml:space="preserve"> </v>
      </c>
    </row>
    <row r="12" spans="1:20" x14ac:dyDescent="0.15">
      <c r="A12" s="2" t="s">
        <v>107</v>
      </c>
      <c r="B12" s="12" t="s">
        <v>108</v>
      </c>
      <c r="P12" s="6" t="str">
        <f t="shared" si="3"/>
        <v>-</v>
      </c>
      <c r="Q12" s="4" t="str">
        <f t="shared" si="4"/>
        <v>-</v>
      </c>
      <c r="R12" s="5" t="str">
        <f t="shared" si="5"/>
        <v xml:space="preserve"> </v>
      </c>
    </row>
    <row r="13" spans="1:20" x14ac:dyDescent="0.15">
      <c r="A13" s="2" t="s">
        <v>110</v>
      </c>
      <c r="B13" s="12" t="s">
        <v>69</v>
      </c>
      <c r="P13" s="6" t="str">
        <f t="shared" si="3"/>
        <v>-</v>
      </c>
      <c r="Q13" s="4" t="str">
        <f t="shared" si="4"/>
        <v>-</v>
      </c>
      <c r="R13" s="5" t="str">
        <f t="shared" si="5"/>
        <v xml:space="preserve"> </v>
      </c>
    </row>
    <row r="14" spans="1:20" x14ac:dyDescent="0.15">
      <c r="A14" s="2" t="s">
        <v>116</v>
      </c>
      <c r="B14" s="12" t="s">
        <v>69</v>
      </c>
      <c r="C14">
        <v>2</v>
      </c>
      <c r="D14">
        <v>2</v>
      </c>
      <c r="F14">
        <v>2</v>
      </c>
      <c r="G14">
        <v>2</v>
      </c>
      <c r="N14">
        <v>1</v>
      </c>
      <c r="P14" s="6">
        <f t="shared" si="3"/>
        <v>1</v>
      </c>
      <c r="Q14" s="4">
        <f t="shared" si="4"/>
        <v>1</v>
      </c>
      <c r="R14" s="5">
        <f t="shared" si="5"/>
        <v>1</v>
      </c>
      <c r="T14">
        <v>2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>SUM(G18:J18)</f>
        <v>0</v>
      </c>
      <c r="Q18" s="4"/>
    </row>
    <row r="19" spans="2:20" x14ac:dyDescent="0.15">
      <c r="F19">
        <f t="shared" ref="F19:F28" si="6">SUM(G19:J19)</f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5</v>
      </c>
      <c r="D30">
        <f t="shared" ref="D30:O30" si="7">SUM(D2:D28)</f>
        <v>5</v>
      </c>
      <c r="E30">
        <f t="shared" si="7"/>
        <v>0</v>
      </c>
      <c r="F30">
        <f t="shared" si="7"/>
        <v>3</v>
      </c>
      <c r="G30">
        <f t="shared" si="7"/>
        <v>2</v>
      </c>
      <c r="H30">
        <f t="shared" si="7"/>
        <v>1</v>
      </c>
      <c r="I30">
        <f t="shared" si="7"/>
        <v>0</v>
      </c>
      <c r="J30">
        <f t="shared" si="7"/>
        <v>0</v>
      </c>
      <c r="K30">
        <f t="shared" si="7"/>
        <v>3</v>
      </c>
      <c r="L30">
        <f t="shared" si="7"/>
        <v>0</v>
      </c>
      <c r="M30">
        <f t="shared" si="7"/>
        <v>0</v>
      </c>
      <c r="N30">
        <f t="shared" si="7"/>
        <v>1</v>
      </c>
      <c r="O30">
        <f t="shared" si="7"/>
        <v>0</v>
      </c>
      <c r="P30" s="6">
        <f>IF(D30=0,"-",(G30+H30+I30+J30)/D30)</f>
        <v>0.6</v>
      </c>
      <c r="Q30" s="4">
        <f>IF(C30=0,"-",(G30+H30+I30+J30+M30)/(D30+M30))</f>
        <v>0.6</v>
      </c>
      <c r="R30" s="5">
        <f>IF(D30=0," ",(G30+H30*2+I30*3+J30*4)/D30)</f>
        <v>0.8</v>
      </c>
      <c r="S30">
        <f>SUM(S2:S29)</f>
        <v>0</v>
      </c>
      <c r="T30">
        <f>SUM(T2:T29)</f>
        <v>4</v>
      </c>
    </row>
    <row r="31" spans="2:20" x14ac:dyDescent="0.15">
      <c r="B31" s="12" t="s">
        <v>40</v>
      </c>
      <c r="C31">
        <f>SUM(C12:C14)</f>
        <v>2</v>
      </c>
      <c r="D31">
        <f>SUM(D12:D14)</f>
        <v>2</v>
      </c>
      <c r="E31">
        <f t="shared" ref="E31:O31" si="8">SUM(E12:E14)</f>
        <v>0</v>
      </c>
      <c r="F31">
        <f t="shared" si="8"/>
        <v>2</v>
      </c>
      <c r="G31">
        <f t="shared" si="8"/>
        <v>2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1</v>
      </c>
      <c r="O31">
        <f t="shared" si="8"/>
        <v>0</v>
      </c>
      <c r="P31" s="1">
        <f>IF(D31=0,"-",(G31+H31+I31+J31)/D31)</f>
        <v>1</v>
      </c>
      <c r="Q31" s="4">
        <f>IF(C31=0,"-",(G31+H31+I31+J31+M31)/(D31+M31))</f>
        <v>1</v>
      </c>
      <c r="R31" s="5">
        <f>IF(D31=0," ",(G31+H31*2+I31*3+J31*4)/D31)</f>
        <v>1</v>
      </c>
      <c r="S31">
        <f>SUM(S12:S14)</f>
        <v>0</v>
      </c>
      <c r="T31">
        <f>SUM(T12:T14)</f>
        <v>2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B70B8-23ED-40F7-B6C1-816D3F975ED1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 t="shared" ref="P2:P13" si="0">IF(D2=0,"-",(G2+H2+I2+J2)/D2)</f>
        <v>-</v>
      </c>
      <c r="Q2" s="4" t="str">
        <f t="shared" ref="Q2:Q13" si="1">IF(C2=0,"-",(G2+H2+I2+J2+M2)/(D2+M2))</f>
        <v>-</v>
      </c>
      <c r="R2" s="5" t="str">
        <f t="shared" ref="R2:R13" si="2"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 t="shared" si="0"/>
        <v>-</v>
      </c>
      <c r="Q3" s="4" t="str">
        <f t="shared" si="1"/>
        <v>-</v>
      </c>
      <c r="R3" s="5" t="str">
        <f t="shared" si="2"/>
        <v xml:space="preserve"> </v>
      </c>
    </row>
    <row r="4" spans="1:20" x14ac:dyDescent="0.15">
      <c r="A4" s="2" t="s">
        <v>76</v>
      </c>
      <c r="B4" s="12" t="s">
        <v>69</v>
      </c>
      <c r="P4" s="1" t="str">
        <f t="shared" si="0"/>
        <v>-</v>
      </c>
      <c r="Q4" s="4" t="str">
        <f t="shared" si="1"/>
        <v>-</v>
      </c>
      <c r="R4" s="5" t="str">
        <f t="shared" si="2"/>
        <v xml:space="preserve"> </v>
      </c>
    </row>
    <row r="5" spans="1:20" x14ac:dyDescent="0.15">
      <c r="A5" s="2" t="s">
        <v>77</v>
      </c>
      <c r="B5" s="12" t="s">
        <v>78</v>
      </c>
      <c r="P5" s="1" t="str">
        <f t="shared" si="0"/>
        <v>-</v>
      </c>
      <c r="Q5" s="4" t="str">
        <f t="shared" si="1"/>
        <v>-</v>
      </c>
      <c r="R5" s="5" t="str">
        <f t="shared" si="2"/>
        <v xml:space="preserve"> </v>
      </c>
    </row>
    <row r="6" spans="1:20" x14ac:dyDescent="0.15">
      <c r="A6" s="2" t="s">
        <v>86</v>
      </c>
      <c r="B6" s="12" t="s">
        <v>88</v>
      </c>
      <c r="P6" s="1" t="str">
        <f t="shared" si="0"/>
        <v>-</v>
      </c>
      <c r="Q6" s="4" t="str">
        <f t="shared" si="1"/>
        <v>-</v>
      </c>
      <c r="R6" s="5" t="str">
        <f t="shared" si="2"/>
        <v xml:space="preserve"> </v>
      </c>
    </row>
    <row r="7" spans="1:20" x14ac:dyDescent="0.15">
      <c r="A7" s="2" t="s">
        <v>90</v>
      </c>
      <c r="B7" s="12" t="s">
        <v>69</v>
      </c>
      <c r="P7" s="1" t="str">
        <f t="shared" si="0"/>
        <v>-</v>
      </c>
      <c r="Q7" s="4" t="str">
        <f t="shared" si="1"/>
        <v>-</v>
      </c>
      <c r="R7" s="5" t="str">
        <f t="shared" si="2"/>
        <v xml:space="preserve"> </v>
      </c>
    </row>
    <row r="8" spans="1:20" x14ac:dyDescent="0.15">
      <c r="A8" s="2" t="s">
        <v>94</v>
      </c>
      <c r="B8" s="12" t="s">
        <v>95</v>
      </c>
      <c r="P8" s="1" t="str">
        <f t="shared" si="0"/>
        <v>-</v>
      </c>
      <c r="Q8" s="4" t="str">
        <f t="shared" si="1"/>
        <v>-</v>
      </c>
      <c r="R8" s="5" t="str">
        <f t="shared" si="2"/>
        <v xml:space="preserve"> </v>
      </c>
    </row>
    <row r="9" spans="1:20" x14ac:dyDescent="0.15">
      <c r="A9" s="2" t="s">
        <v>97</v>
      </c>
      <c r="B9" s="12" t="s">
        <v>98</v>
      </c>
      <c r="P9" s="1" t="str">
        <f t="shared" si="0"/>
        <v>-</v>
      </c>
      <c r="Q9" s="4" t="str">
        <f t="shared" si="1"/>
        <v>-</v>
      </c>
      <c r="R9" s="5" t="str">
        <f t="shared" si="2"/>
        <v xml:space="preserve"> </v>
      </c>
    </row>
    <row r="10" spans="1:20" x14ac:dyDescent="0.15">
      <c r="A10" s="2" t="s">
        <v>101</v>
      </c>
      <c r="B10" s="12" t="s">
        <v>102</v>
      </c>
      <c r="P10" s="1" t="str">
        <f t="shared" si="0"/>
        <v>-</v>
      </c>
      <c r="Q10" s="4" t="str">
        <f t="shared" si="1"/>
        <v>-</v>
      </c>
      <c r="R10" s="5" t="str">
        <f t="shared" si="2"/>
        <v xml:space="preserve"> </v>
      </c>
    </row>
    <row r="11" spans="1:20" x14ac:dyDescent="0.15">
      <c r="A11" s="2" t="s">
        <v>104</v>
      </c>
      <c r="B11" s="12" t="s">
        <v>105</v>
      </c>
      <c r="P11" s="1" t="str">
        <f t="shared" si="0"/>
        <v>-</v>
      </c>
      <c r="Q11" s="4" t="str">
        <f t="shared" si="1"/>
        <v>-</v>
      </c>
      <c r="R11" s="5" t="str">
        <f t="shared" si="2"/>
        <v xml:space="preserve"> </v>
      </c>
    </row>
    <row r="12" spans="1:20" x14ac:dyDescent="0.15">
      <c r="A12" s="2" t="s">
        <v>107</v>
      </c>
      <c r="B12" s="12" t="s">
        <v>108</v>
      </c>
      <c r="P12" s="1" t="str">
        <f t="shared" si="0"/>
        <v>-</v>
      </c>
      <c r="Q12" s="4" t="str">
        <f t="shared" si="1"/>
        <v>-</v>
      </c>
      <c r="R12" s="5" t="str">
        <f t="shared" si="2"/>
        <v xml:space="preserve"> </v>
      </c>
    </row>
    <row r="13" spans="1:20" x14ac:dyDescent="0.15">
      <c r="A13" s="2" t="s">
        <v>110</v>
      </c>
      <c r="B13" s="12" t="s">
        <v>69</v>
      </c>
      <c r="C13">
        <v>3</v>
      </c>
      <c r="D13">
        <v>1</v>
      </c>
      <c r="E13">
        <v>1</v>
      </c>
      <c r="F13">
        <v>1</v>
      </c>
      <c r="H13">
        <v>1</v>
      </c>
      <c r="K13">
        <v>1</v>
      </c>
      <c r="M13">
        <v>2</v>
      </c>
      <c r="P13" s="1">
        <f t="shared" si="0"/>
        <v>1</v>
      </c>
      <c r="Q13" s="4">
        <f t="shared" si="1"/>
        <v>1</v>
      </c>
      <c r="R13" s="5">
        <f t="shared" si="2"/>
        <v>2</v>
      </c>
    </row>
    <row r="14" spans="1:20" x14ac:dyDescent="0.15">
      <c r="A14" s="2" t="s">
        <v>116</v>
      </c>
      <c r="B14" s="12" t="s">
        <v>69</v>
      </c>
      <c r="C14">
        <v>2</v>
      </c>
      <c r="D14">
        <v>1</v>
      </c>
      <c r="M14">
        <v>1</v>
      </c>
      <c r="P14" s="1">
        <f t="shared" ref="P14" si="3">IF(D14=0,"-",(G14+H14+I14+J14)/D14)</f>
        <v>0</v>
      </c>
      <c r="Q14" s="4">
        <f t="shared" ref="Q14" si="4">IF(C14=0,"-",(G14+H14+I14+J14+M14)/(D14+M14))</f>
        <v>0.5</v>
      </c>
      <c r="R14" s="5">
        <f t="shared" ref="R14" si="5">IF(D14=0," ",(G14+H14*2+I14*3+J14*4)/D14)</f>
        <v>0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 t="shared" ref="C30:O30" si="7">SUM(C2:C28)</f>
        <v>5</v>
      </c>
      <c r="D30">
        <f t="shared" si="7"/>
        <v>2</v>
      </c>
      <c r="E30">
        <f t="shared" si="7"/>
        <v>1</v>
      </c>
      <c r="F30">
        <f t="shared" si="7"/>
        <v>1</v>
      </c>
      <c r="G30">
        <f t="shared" si="7"/>
        <v>0</v>
      </c>
      <c r="H30">
        <f t="shared" si="7"/>
        <v>1</v>
      </c>
      <c r="I30">
        <f t="shared" si="7"/>
        <v>0</v>
      </c>
      <c r="J30">
        <f t="shared" si="7"/>
        <v>0</v>
      </c>
      <c r="K30">
        <f t="shared" si="7"/>
        <v>1</v>
      </c>
      <c r="L30">
        <f t="shared" si="7"/>
        <v>0</v>
      </c>
      <c r="M30">
        <f t="shared" si="7"/>
        <v>3</v>
      </c>
      <c r="N30">
        <f t="shared" si="7"/>
        <v>0</v>
      </c>
      <c r="O30">
        <f t="shared" si="7"/>
        <v>0</v>
      </c>
      <c r="P30" s="1">
        <f>IF(D30=0,"-",(G30+H30+I30+J30)/D30)</f>
        <v>0.5</v>
      </c>
      <c r="Q30" s="4">
        <f>IF(C30=0,"-",(G30+H30+I30+J30+M30)/(D30+M30))</f>
        <v>0.8</v>
      </c>
      <c r="R30" s="5">
        <f>IF(D30=0," ",(G30+H30*2+I30*3+J30*4)/D30)</f>
        <v>1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5</v>
      </c>
      <c r="D31">
        <f>SUM(D12:D14)</f>
        <v>2</v>
      </c>
      <c r="E31">
        <f t="shared" ref="E31:O31" si="8">SUM(E12:E14)</f>
        <v>1</v>
      </c>
      <c r="F31">
        <f t="shared" si="8"/>
        <v>1</v>
      </c>
      <c r="G31">
        <f t="shared" si="8"/>
        <v>0</v>
      </c>
      <c r="H31">
        <f t="shared" si="8"/>
        <v>1</v>
      </c>
      <c r="I31">
        <f t="shared" si="8"/>
        <v>0</v>
      </c>
      <c r="J31">
        <f t="shared" si="8"/>
        <v>0</v>
      </c>
      <c r="K31">
        <f t="shared" si="8"/>
        <v>1</v>
      </c>
      <c r="L31">
        <f t="shared" si="8"/>
        <v>0</v>
      </c>
      <c r="M31">
        <f t="shared" si="8"/>
        <v>3</v>
      </c>
      <c r="N31">
        <f t="shared" si="8"/>
        <v>0</v>
      </c>
      <c r="O31">
        <f t="shared" si="8"/>
        <v>0</v>
      </c>
      <c r="P31" s="1">
        <f>IF(D31=0,"-",(G31+H31+I31+J31)/D31)</f>
        <v>0.5</v>
      </c>
      <c r="Q31" s="4">
        <f>IF(C31=0,"-",(G31+H31+I31+J31+M31)/(D31+M31))</f>
        <v>0.8</v>
      </c>
      <c r="R31" s="5">
        <f>IF(D31=0," ",(G31+H31*2+I31*3+J31*4)/D31)</f>
        <v>1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E1F65-433B-4F3A-9631-EFD4238D17AA}">
  <dimension ref="A1:U31"/>
  <sheetViews>
    <sheetView zoomScaleNormal="100" workbookViewId="0">
      <selection activeCell="U14" sqref="U14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1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1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1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1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1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1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1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1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1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1" x14ac:dyDescent="0.15">
      <c r="A10" s="2" t="s">
        <v>101</v>
      </c>
      <c r="B10" s="12" t="s">
        <v>102</v>
      </c>
      <c r="Q10" s="4"/>
    </row>
    <row r="11" spans="1:21" x14ac:dyDescent="0.15">
      <c r="A11" s="2" t="s">
        <v>104</v>
      </c>
      <c r="B11" s="12" t="s">
        <v>105</v>
      </c>
      <c r="Q11" s="4"/>
    </row>
    <row r="12" spans="1:21" x14ac:dyDescent="0.15">
      <c r="A12" s="2" t="s">
        <v>107</v>
      </c>
      <c r="B12" s="12" t="s">
        <v>108</v>
      </c>
      <c r="Q12" s="4"/>
    </row>
    <row r="13" spans="1:21" x14ac:dyDescent="0.15">
      <c r="A13" s="2" t="s">
        <v>110</v>
      </c>
      <c r="B13" s="12" t="s">
        <v>69</v>
      </c>
      <c r="Q13" s="4"/>
    </row>
    <row r="14" spans="1:21" x14ac:dyDescent="0.15">
      <c r="A14" s="2" t="s">
        <v>116</v>
      </c>
      <c r="B14" s="12" t="s">
        <v>69</v>
      </c>
      <c r="Q14" s="4"/>
      <c r="U14" t="s">
        <v>124</v>
      </c>
    </row>
    <row r="15" spans="1:21" x14ac:dyDescent="0.15">
      <c r="Q15" s="4"/>
    </row>
    <row r="16" spans="1:21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EA8CF-31CC-4723-8882-45350B7A7E49}">
  <dimension ref="A1:V29"/>
  <sheetViews>
    <sheetView tabSelected="1" zoomScaleNormal="100" workbookViewId="0">
      <selection activeCell="T14" sqref="T14"/>
    </sheetView>
  </sheetViews>
  <sheetFormatPr defaultRowHeight="13.5" x14ac:dyDescent="0.15"/>
  <cols>
    <col min="1" max="1" width="10.5" bestFit="1" customWidth="1"/>
    <col min="2" max="2" width="10.125" style="12" customWidth="1"/>
    <col min="3" max="20" width="6.5" customWidth="1"/>
    <col min="21" max="21" width="10.75" customWidth="1"/>
  </cols>
  <sheetData>
    <row r="1" spans="1:22" x14ac:dyDescent="0.15">
      <c r="A1" s="37" t="s">
        <v>73</v>
      </c>
      <c r="B1" s="38" t="s">
        <v>74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12</v>
      </c>
      <c r="M1" s="19" t="s">
        <v>13</v>
      </c>
      <c r="N1" s="19" t="s">
        <v>14</v>
      </c>
      <c r="O1" s="19" t="s">
        <v>15</v>
      </c>
      <c r="P1" s="31" t="s">
        <v>16</v>
      </c>
      <c r="Q1" s="19" t="s">
        <v>17</v>
      </c>
      <c r="R1" s="19" t="s">
        <v>4</v>
      </c>
      <c r="S1" s="19" t="s">
        <v>28</v>
      </c>
      <c r="T1" s="19" t="s">
        <v>29</v>
      </c>
      <c r="U1" s="39" t="s">
        <v>35</v>
      </c>
    </row>
    <row r="2" spans="1:22" x14ac:dyDescent="0.15">
      <c r="A2" s="37" t="str">
        <f>渡邉!A2</f>
        <v>2025.03.01</v>
      </c>
      <c r="B2" s="38" t="str">
        <f>渡邉!B2</f>
        <v>吉川化成</v>
      </c>
      <c r="C2" s="19">
        <f>SUM(渡邉:部外!C2)</f>
        <v>40</v>
      </c>
      <c r="D2" s="19">
        <f>SUM(渡邉:部外!D2)</f>
        <v>36</v>
      </c>
      <c r="E2" s="19">
        <f>SUM(渡邉:部外!E2)</f>
        <v>6</v>
      </c>
      <c r="F2" s="19">
        <f>SUM(渡邉:部外!F2)</f>
        <v>8</v>
      </c>
      <c r="G2" s="19">
        <f>SUM(渡邉:部外!G2)</f>
        <v>7</v>
      </c>
      <c r="H2" s="19">
        <f>SUM(渡邉:部外!H2)</f>
        <v>1</v>
      </c>
      <c r="I2" s="19">
        <f>SUM(渡邉:部外!I2)</f>
        <v>0</v>
      </c>
      <c r="J2" s="19">
        <f>SUM(渡邉:部外!J2)</f>
        <v>0</v>
      </c>
      <c r="K2" s="19">
        <f>SUM(渡邉:部外!K2)</f>
        <v>0</v>
      </c>
      <c r="L2" s="19">
        <f>SUM(渡邉:部外!L2)</f>
        <v>0</v>
      </c>
      <c r="M2" s="19">
        <f>SUM(渡邉:部外!M2)</f>
        <v>3</v>
      </c>
      <c r="N2" s="19">
        <f>SUM(渡邉:部外!N2)</f>
        <v>1</v>
      </c>
      <c r="O2" s="19">
        <f>SUM(渡邉:部外!O2)</f>
        <v>0</v>
      </c>
      <c r="P2" s="31">
        <f t="shared" ref="P2:P7" si="0">IF(D2=0,"-",(G2+H2+I2+J2)/D2)</f>
        <v>0.22222222222222221</v>
      </c>
      <c r="Q2" s="30">
        <f t="shared" ref="Q2:Q7" si="1">IF(G2+H2+I2+J2+M2=0,"-",(G2+H2+I2+J2+M2)/(D2+M2))</f>
        <v>0.28205128205128205</v>
      </c>
      <c r="R2" s="19">
        <f t="shared" ref="R2:R7" si="2">E2</f>
        <v>6</v>
      </c>
      <c r="S2" s="19">
        <v>5</v>
      </c>
      <c r="T2" s="19" t="str">
        <f>IF(B2=0," ",IF(R2-S2&gt;0,"勝",IF(R2-S2&lt;0,"敗",IF(R2-S2=0,"分"))))</f>
        <v>勝</v>
      </c>
      <c r="U2" s="39" t="s">
        <v>51</v>
      </c>
    </row>
    <row r="3" spans="1:22" x14ac:dyDescent="0.15">
      <c r="A3" s="37" t="str">
        <f>渡邉!A3</f>
        <v>2025.03.22</v>
      </c>
      <c r="B3" s="38" t="str">
        <f>渡邉!B3</f>
        <v>吉川化成</v>
      </c>
      <c r="C3" s="19">
        <f>SUM(渡邉:部外!C3)</f>
        <v>46</v>
      </c>
      <c r="D3" s="19">
        <f>SUM(渡邉:部外!D3)</f>
        <v>39</v>
      </c>
      <c r="E3" s="19">
        <f>SUM(渡邉:部外!E3)</f>
        <v>20</v>
      </c>
      <c r="F3" s="19">
        <f>SUM(渡邉:部外!F3)</f>
        <v>18</v>
      </c>
      <c r="G3" s="19">
        <f>SUM(渡邉:部外!G3)</f>
        <v>15</v>
      </c>
      <c r="H3" s="19">
        <f>SUM(渡邉:部外!H3)</f>
        <v>2</v>
      </c>
      <c r="I3" s="19">
        <f>SUM(渡邉:部外!I3)</f>
        <v>0</v>
      </c>
      <c r="J3" s="19">
        <f>SUM(渡邉:部外!J3)</f>
        <v>1</v>
      </c>
      <c r="K3" s="19">
        <f>SUM(渡邉:部外!K3)</f>
        <v>15</v>
      </c>
      <c r="L3" s="19">
        <f>SUM(渡邉:部外!L3)</f>
        <v>0</v>
      </c>
      <c r="M3" s="19">
        <f>SUM(渡邉:部外!M3)</f>
        <v>7</v>
      </c>
      <c r="N3" s="19">
        <f>SUM(渡邉:部外!N3)</f>
        <v>7</v>
      </c>
      <c r="O3" s="19">
        <f>SUM(渡邉:部外!O3)</f>
        <v>2</v>
      </c>
      <c r="P3" s="31">
        <f t="shared" si="0"/>
        <v>0.46153846153846156</v>
      </c>
      <c r="Q3" s="30">
        <f t="shared" si="1"/>
        <v>0.54347826086956519</v>
      </c>
      <c r="R3" s="19">
        <f t="shared" si="2"/>
        <v>20</v>
      </c>
      <c r="S3" s="19">
        <v>6</v>
      </c>
      <c r="T3" s="19" t="str">
        <f>IF(B3=0," ",IF(R3-S3&gt;0,"勝",IF(R3-S3&lt;0,"敗",IF(R3-S3=0,"分"))))</f>
        <v>勝</v>
      </c>
      <c r="U3" s="39" t="s">
        <v>46</v>
      </c>
      <c r="V3" t="s">
        <v>85</v>
      </c>
    </row>
    <row r="4" spans="1:22" x14ac:dyDescent="0.15">
      <c r="A4" s="37" t="str">
        <f>渡邉!A4</f>
        <v>2025.03.29</v>
      </c>
      <c r="B4" s="38" t="str">
        <f>渡邉!B4</f>
        <v>吉川化成</v>
      </c>
      <c r="C4" s="19">
        <f>SUM(渡邉:部外!C4)</f>
        <v>26</v>
      </c>
      <c r="D4" s="19">
        <f>SUM(渡邉:部外!D4)</f>
        <v>25</v>
      </c>
      <c r="E4" s="19">
        <f>SUM(渡邉:部外!E4)</f>
        <v>0</v>
      </c>
      <c r="F4" s="19">
        <f>SUM(渡邉:部外!F4)</f>
        <v>1</v>
      </c>
      <c r="G4" s="19">
        <f>SUM(渡邉:部外!G4)</f>
        <v>1</v>
      </c>
      <c r="H4" s="19">
        <f>SUM(渡邉:部外!H4)</f>
        <v>0</v>
      </c>
      <c r="I4" s="19">
        <f>SUM(渡邉:部外!I4)</f>
        <v>0</v>
      </c>
      <c r="J4" s="19">
        <f>SUM(渡邉:部外!J4)</f>
        <v>0</v>
      </c>
      <c r="K4" s="19">
        <f>SUM(渡邉:部外!K4)</f>
        <v>0</v>
      </c>
      <c r="L4" s="19">
        <f>SUM(渡邉:部外!L4)</f>
        <v>0</v>
      </c>
      <c r="M4" s="19">
        <f>SUM(渡邉:部外!M4)</f>
        <v>1</v>
      </c>
      <c r="N4" s="19">
        <f>SUM(渡邉:部外!N4)</f>
        <v>0</v>
      </c>
      <c r="O4" s="19">
        <f>SUM(渡邉:部外!O4)</f>
        <v>8</v>
      </c>
      <c r="P4" s="31">
        <f t="shared" si="0"/>
        <v>0.04</v>
      </c>
      <c r="Q4" s="30">
        <f t="shared" si="1"/>
        <v>7.6923076923076927E-2</v>
      </c>
      <c r="R4" s="19">
        <f t="shared" si="2"/>
        <v>0</v>
      </c>
      <c r="S4" s="19">
        <v>4</v>
      </c>
      <c r="T4" s="19" t="str">
        <f>IF(B4=0," ",IF(R4-S4&gt;0,"勝",IF(R4-S4&lt;0,"敗",IF(R4-S4=0,"分"))))</f>
        <v>敗</v>
      </c>
      <c r="U4" s="39" t="s">
        <v>84</v>
      </c>
    </row>
    <row r="5" spans="1:22" x14ac:dyDescent="0.15">
      <c r="A5" s="37" t="str">
        <f>渡邉!A5</f>
        <v>2025.04.19</v>
      </c>
      <c r="B5" s="38" t="str">
        <f>渡邉!B5</f>
        <v>EVAholdings</v>
      </c>
      <c r="C5" s="19">
        <f>SUM(渡邉:部外!C5)</f>
        <v>32</v>
      </c>
      <c r="D5" s="19">
        <f>SUM(渡邉:部外!D5)</f>
        <v>25</v>
      </c>
      <c r="E5" s="19">
        <f>SUM(渡邉:部外!E5)</f>
        <v>3</v>
      </c>
      <c r="F5" s="19">
        <f>SUM(渡邉:部外!F5)</f>
        <v>2</v>
      </c>
      <c r="G5" s="19">
        <f>SUM(渡邉:部外!G5)</f>
        <v>2</v>
      </c>
      <c r="H5" s="19">
        <f>SUM(渡邉:部外!H5)</f>
        <v>0</v>
      </c>
      <c r="I5" s="19">
        <f>SUM(渡邉:部外!I5)</f>
        <v>0</v>
      </c>
      <c r="J5" s="19">
        <f>SUM(渡邉:部外!J5)</f>
        <v>0</v>
      </c>
      <c r="K5" s="19">
        <f>SUM(渡邉:部外!K5)</f>
        <v>1</v>
      </c>
      <c r="L5" s="19">
        <f>SUM(渡邉:部外!L5)</f>
        <v>0</v>
      </c>
      <c r="M5" s="19">
        <f>SUM(渡邉:部外!M5)</f>
        <v>5</v>
      </c>
      <c r="N5" s="19">
        <f>SUM(渡邉:部外!N5)</f>
        <v>0</v>
      </c>
      <c r="O5" s="19">
        <f>SUM(渡邉:部外!O5)</f>
        <v>7</v>
      </c>
      <c r="P5" s="31">
        <f t="shared" si="0"/>
        <v>0.08</v>
      </c>
      <c r="Q5" s="30">
        <f t="shared" si="1"/>
        <v>0.23333333333333334</v>
      </c>
      <c r="R5" s="19">
        <f t="shared" si="2"/>
        <v>3</v>
      </c>
      <c r="S5" s="19">
        <v>4</v>
      </c>
      <c r="T5" s="19" t="str">
        <f t="shared" ref="T5:T11" si="3">IF(B5=0," ",IF(R5-S5&gt;0,"勝",IF(R5-S5&lt;0,"敗",IF(R5-S5=0,"分"))))</f>
        <v>敗</v>
      </c>
      <c r="U5" s="39" t="s">
        <v>83</v>
      </c>
    </row>
    <row r="6" spans="1:22" x14ac:dyDescent="0.15">
      <c r="A6" s="37" t="str">
        <f>渡邉!A6</f>
        <v>2025.05.24</v>
      </c>
      <c r="B6" s="38" t="str">
        <f>渡邉!B6</f>
        <v>紅白戦</v>
      </c>
      <c r="C6" s="19">
        <f>SUM(渡邉:部外!C6)</f>
        <v>58</v>
      </c>
      <c r="D6" s="19">
        <f>SUM(渡邉:部外!D6)</f>
        <v>47</v>
      </c>
      <c r="E6" s="19">
        <f>SUM(渡邉:部外!E6)</f>
        <v>7</v>
      </c>
      <c r="F6" s="19">
        <f>SUM(渡邉:部外!F6)</f>
        <v>7</v>
      </c>
      <c r="G6" s="19">
        <f>SUM(渡邉:部外!G6)</f>
        <v>5</v>
      </c>
      <c r="H6" s="19">
        <f>SUM(渡邉:部外!H6)</f>
        <v>1</v>
      </c>
      <c r="I6" s="19">
        <f>SUM(渡邉:部外!I6)</f>
        <v>1</v>
      </c>
      <c r="J6" s="19">
        <f>SUM(渡邉:部外!J6)</f>
        <v>0</v>
      </c>
      <c r="K6" s="19">
        <f>SUM(渡邉:部外!K6)</f>
        <v>3</v>
      </c>
      <c r="L6" s="19">
        <f>SUM(渡邉:部外!L6)</f>
        <v>0</v>
      </c>
      <c r="M6" s="19">
        <f>SUM(渡邉:部外!M6)</f>
        <v>11</v>
      </c>
      <c r="N6" s="19">
        <f>SUM(渡邉:部外!N6)</f>
        <v>2</v>
      </c>
      <c r="O6" s="19">
        <f>SUM(渡邉:部外!O6)</f>
        <v>14</v>
      </c>
      <c r="P6" s="31">
        <f t="shared" si="0"/>
        <v>0.14893617021276595</v>
      </c>
      <c r="Q6" s="30">
        <f t="shared" si="1"/>
        <v>0.31034482758620691</v>
      </c>
      <c r="R6" s="19">
        <f t="shared" si="2"/>
        <v>7</v>
      </c>
      <c r="S6" s="19"/>
      <c r="T6" s="19" t="str">
        <f t="shared" si="3"/>
        <v>勝</v>
      </c>
      <c r="U6" s="39" t="s">
        <v>93</v>
      </c>
    </row>
    <row r="7" spans="1:22" x14ac:dyDescent="0.15">
      <c r="A7" s="37" t="s">
        <v>90</v>
      </c>
      <c r="B7" s="38" t="s">
        <v>89</v>
      </c>
      <c r="C7" s="19">
        <f>SUM(渡邉:部外!C7)</f>
        <v>29</v>
      </c>
      <c r="D7" s="19">
        <f>SUM(渡邉:部外!D7)</f>
        <v>16</v>
      </c>
      <c r="E7" s="19">
        <f>SUM(渡邉:部外!E7)</f>
        <v>12</v>
      </c>
      <c r="F7" s="19">
        <f>SUM(渡邉:部外!F7)</f>
        <v>4</v>
      </c>
      <c r="G7" s="19">
        <f>SUM(渡邉:部外!G7)</f>
        <v>3</v>
      </c>
      <c r="H7" s="19">
        <f>SUM(渡邉:部外!H7)</f>
        <v>1</v>
      </c>
      <c r="I7" s="19">
        <f>SUM(渡邉:部外!I7)</f>
        <v>0</v>
      </c>
      <c r="J7" s="19">
        <f>SUM(渡邉:部外!J7)</f>
        <v>0</v>
      </c>
      <c r="K7" s="19">
        <f>SUM(渡邉:部外!K7)</f>
        <v>11</v>
      </c>
      <c r="L7" s="19">
        <f>SUM(渡邉:部外!L7)</f>
        <v>0</v>
      </c>
      <c r="M7" s="19">
        <f>SUM(渡邉:部外!M7)</f>
        <v>13</v>
      </c>
      <c r="N7" s="19">
        <f>SUM(渡邉:部外!N7)</f>
        <v>0</v>
      </c>
      <c r="O7" s="19">
        <f>SUM(渡邉:部外!O7)</f>
        <v>2</v>
      </c>
      <c r="P7" s="31">
        <f t="shared" si="0"/>
        <v>0.25</v>
      </c>
      <c r="Q7" s="30">
        <f t="shared" si="1"/>
        <v>0.58620689655172409</v>
      </c>
      <c r="R7" s="19">
        <f t="shared" si="2"/>
        <v>12</v>
      </c>
      <c r="S7" s="19">
        <v>3</v>
      </c>
      <c r="T7" s="19" t="str">
        <f t="shared" si="3"/>
        <v>勝</v>
      </c>
      <c r="U7" s="39" t="s">
        <v>92</v>
      </c>
    </row>
    <row r="8" spans="1:22" x14ac:dyDescent="0.15">
      <c r="A8" s="2" t="s">
        <v>94</v>
      </c>
      <c r="B8" s="12" t="s">
        <v>95</v>
      </c>
      <c r="C8" s="19">
        <f>SUM(渡邉:部外!C8)</f>
        <v>31</v>
      </c>
      <c r="D8" s="19">
        <f>SUM(渡邉:部外!D8)</f>
        <v>25</v>
      </c>
      <c r="E8" s="19">
        <f>SUM(渡邉:部外!E8)</f>
        <v>7</v>
      </c>
      <c r="F8" s="19">
        <f>SUM(渡邉:部外!F8)</f>
        <v>9</v>
      </c>
      <c r="G8" s="19">
        <f>SUM(渡邉:部外!G8)</f>
        <v>2</v>
      </c>
      <c r="H8" s="19">
        <f>SUM(渡邉:部外!H8)</f>
        <v>3</v>
      </c>
      <c r="I8" s="19">
        <f>SUM(渡邉:部外!I8)</f>
        <v>2</v>
      </c>
      <c r="J8" s="19">
        <f>SUM(渡邉:部外!J8)</f>
        <v>0</v>
      </c>
      <c r="K8" s="19">
        <f>SUM(渡邉:部外!K8)</f>
        <v>4</v>
      </c>
      <c r="L8" s="19">
        <f>SUM(渡邉:部外!L8)</f>
        <v>0</v>
      </c>
      <c r="M8" s="19">
        <f>SUM(渡邉:部外!M8)</f>
        <v>5</v>
      </c>
      <c r="N8" s="19">
        <f>SUM(渡邉:部外!N8)</f>
        <v>0</v>
      </c>
      <c r="O8" s="19">
        <f>SUM(渡邉:部外!O8)</f>
        <v>2</v>
      </c>
      <c r="P8" s="31">
        <f>IF(D8=0,"-",(G8+H8+I8+J8)/D8)</f>
        <v>0.28000000000000003</v>
      </c>
      <c r="Q8" s="30">
        <f>IF(G8+H8+I8+J8+M8=0,"-",(G8+H8+I8+J8+M8)/(D8+M8))</f>
        <v>0.4</v>
      </c>
      <c r="R8" s="19">
        <f t="shared" ref="R8:R13" si="4">E8</f>
        <v>7</v>
      </c>
      <c r="S8" s="19">
        <v>9</v>
      </c>
      <c r="T8" s="19" t="str">
        <f t="shared" si="3"/>
        <v>敗</v>
      </c>
      <c r="U8" s="39" t="s">
        <v>96</v>
      </c>
    </row>
    <row r="9" spans="1:22" x14ac:dyDescent="0.15">
      <c r="A9" s="37" t="s">
        <v>97</v>
      </c>
      <c r="B9" s="38" t="s">
        <v>98</v>
      </c>
      <c r="C9" s="19">
        <f>SUM(渡邉:部外!C9)</f>
        <v>44</v>
      </c>
      <c r="D9" s="19">
        <f>SUM(渡邉:部外!D9)</f>
        <v>36</v>
      </c>
      <c r="E9" s="19">
        <f>SUM(渡邉:部外!E9)</f>
        <v>14</v>
      </c>
      <c r="F9" s="19">
        <f>SUM(渡邉:部外!F9)</f>
        <v>13</v>
      </c>
      <c r="G9" s="19">
        <f>SUM(渡邉:部外!G9)</f>
        <v>9</v>
      </c>
      <c r="H9" s="19">
        <f>SUM(渡邉:部外!H9)</f>
        <v>4</v>
      </c>
      <c r="I9" s="19">
        <f>SUM(渡邉:部外!I9)</f>
        <v>0</v>
      </c>
      <c r="J9" s="19">
        <f>SUM(渡邉:部外!J9)</f>
        <v>0</v>
      </c>
      <c r="K9" s="19">
        <f>SUM(渡邉:部外!K9)</f>
        <v>12</v>
      </c>
      <c r="L9" s="19">
        <f>SUM(渡邉:部外!L9)</f>
        <v>1</v>
      </c>
      <c r="M9" s="19">
        <f>SUM(渡邉:部外!M9)</f>
        <v>7</v>
      </c>
      <c r="N9" s="19">
        <f>SUM(渡邉:部外!N9)</f>
        <v>1</v>
      </c>
      <c r="O9" s="19">
        <f>SUM(渡邉:部外!O9)</f>
        <v>1</v>
      </c>
      <c r="P9" s="31">
        <f>IF(D9=0,"-",(G9+H9+I9+J9)/D9)</f>
        <v>0.3611111111111111</v>
      </c>
      <c r="Q9" s="30">
        <f>IF(G9+H9+I9+J9+M9=0,"-",(G9+H9+I9+J9+M9)/(D9+M9))</f>
        <v>0.46511627906976744</v>
      </c>
      <c r="R9" s="19">
        <f t="shared" si="4"/>
        <v>14</v>
      </c>
      <c r="S9" s="19">
        <v>18</v>
      </c>
      <c r="T9" s="19" t="str">
        <f t="shared" si="3"/>
        <v>敗</v>
      </c>
      <c r="U9" s="39" t="s">
        <v>44</v>
      </c>
      <c r="V9" t="s">
        <v>100</v>
      </c>
    </row>
    <row r="10" spans="1:22" x14ac:dyDescent="0.15">
      <c r="A10" s="37" t="s">
        <v>101</v>
      </c>
      <c r="B10" s="38" t="s">
        <v>102</v>
      </c>
      <c r="C10" s="19">
        <f>SUM(渡邉:部外!C10)</f>
        <v>21</v>
      </c>
      <c r="D10" s="19">
        <f>SUM(渡邉:部外!D10)</f>
        <v>18</v>
      </c>
      <c r="E10" s="19">
        <f>SUM(渡邉:部外!E10)</f>
        <v>2</v>
      </c>
      <c r="F10" s="19">
        <f>SUM(渡邉:部外!F10)</f>
        <v>4</v>
      </c>
      <c r="G10" s="19">
        <f>SUM(渡邉:部外!G10)</f>
        <v>3</v>
      </c>
      <c r="H10" s="19">
        <f>SUM(渡邉:部外!H10)</f>
        <v>0</v>
      </c>
      <c r="I10" s="19">
        <f>SUM(渡邉:部外!I10)</f>
        <v>0</v>
      </c>
      <c r="J10" s="19">
        <f>SUM(渡邉:部外!J10)</f>
        <v>0</v>
      </c>
      <c r="K10" s="19">
        <f>SUM(渡邉:部外!K10)</f>
        <v>2</v>
      </c>
      <c r="L10" s="19">
        <f>SUM(渡邉:部外!L10)</f>
        <v>0</v>
      </c>
      <c r="M10" s="19">
        <f>SUM(渡邉:部外!M10)</f>
        <v>3</v>
      </c>
      <c r="N10" s="19">
        <f>SUM(渡邉:部外!N10)</f>
        <v>0</v>
      </c>
      <c r="O10" s="19">
        <f>SUM(渡邉:部外!O10)</f>
        <v>4</v>
      </c>
      <c r="P10" s="31">
        <f>IF(D10=0,"-",(G10+H10+I10+J10)/D10)</f>
        <v>0.16666666666666666</v>
      </c>
      <c r="Q10" s="30">
        <f>IF(G10+H10+I10+J10+M10=0,"-",(G10+H10+I10+J10+M10)/(D10+M10))</f>
        <v>0.2857142857142857</v>
      </c>
      <c r="R10" s="19">
        <f t="shared" si="4"/>
        <v>2</v>
      </c>
      <c r="S10" s="19">
        <v>12</v>
      </c>
      <c r="T10" s="19" t="str">
        <f t="shared" si="3"/>
        <v>敗</v>
      </c>
      <c r="U10" s="39" t="s">
        <v>103</v>
      </c>
    </row>
    <row r="11" spans="1:22" x14ac:dyDescent="0.15">
      <c r="A11" s="37" t="s">
        <v>104</v>
      </c>
      <c r="B11" s="38" t="s">
        <v>105</v>
      </c>
      <c r="C11" s="19">
        <f>SUM(渡邉:部外!C11)</f>
        <v>27</v>
      </c>
      <c r="D11" s="19">
        <f>SUM(渡邉:部外!D11)</f>
        <v>27</v>
      </c>
      <c r="E11" s="19">
        <f>SUM(渡邉:部外!E11)</f>
        <v>0</v>
      </c>
      <c r="F11" s="19">
        <f>SUM(渡邉:部外!F11)</f>
        <v>2</v>
      </c>
      <c r="G11" s="19">
        <f>SUM(渡邉:部外!G11)</f>
        <v>0</v>
      </c>
      <c r="H11" s="19">
        <f>SUM(渡邉:部外!H11)</f>
        <v>2</v>
      </c>
      <c r="I11" s="19">
        <f>SUM(渡邉:部外!I11)</f>
        <v>0</v>
      </c>
      <c r="J11" s="19">
        <f>SUM(渡邉:部外!J11)</f>
        <v>0</v>
      </c>
      <c r="K11" s="19">
        <f>SUM(渡邉:部外!K11)</f>
        <v>0</v>
      </c>
      <c r="L11" s="19">
        <f>SUM(渡邉:部外!L11)</f>
        <v>0</v>
      </c>
      <c r="M11" s="19">
        <f>SUM(渡邉:部外!M11)</f>
        <v>0</v>
      </c>
      <c r="N11" s="19">
        <f>SUM(渡邉:部外!N11)</f>
        <v>0</v>
      </c>
      <c r="O11" s="19">
        <f>SUM(渡邉:部外!O11)</f>
        <v>5</v>
      </c>
      <c r="P11" s="31">
        <f>IF(D11=0,"-",(G11+H11+I11+J11)/D11)</f>
        <v>7.407407407407407E-2</v>
      </c>
      <c r="Q11" s="30">
        <f>IF(G11+H11+I11+J11+M11=0,"-",(G11+H11+I11+J11+M11)/(D11+M11))</f>
        <v>7.407407407407407E-2</v>
      </c>
      <c r="R11" s="19">
        <f t="shared" si="4"/>
        <v>0</v>
      </c>
      <c r="S11" s="19">
        <v>9</v>
      </c>
      <c r="T11" s="19" t="str">
        <f t="shared" si="3"/>
        <v>敗</v>
      </c>
      <c r="U11" s="39" t="s">
        <v>106</v>
      </c>
    </row>
    <row r="12" spans="1:22" x14ac:dyDescent="0.15">
      <c r="A12" s="37" t="s">
        <v>107</v>
      </c>
      <c r="B12" s="38" t="s">
        <v>108</v>
      </c>
      <c r="C12" s="19">
        <f>SUM(渡邉:部外!C12)</f>
        <v>26</v>
      </c>
      <c r="D12" s="19">
        <f>SUM(渡邉:部外!D12)</f>
        <v>24</v>
      </c>
      <c r="E12" s="19">
        <f>SUM(渡邉:部外!E12)</f>
        <v>2</v>
      </c>
      <c r="F12" s="19">
        <f>SUM(渡邉:部外!F12)</f>
        <v>2</v>
      </c>
      <c r="G12" s="19">
        <f>SUM(渡邉:部外!G12)</f>
        <v>0</v>
      </c>
      <c r="H12" s="19">
        <f>SUM(渡邉:部外!H12)</f>
        <v>2</v>
      </c>
      <c r="I12" s="19">
        <f>SUM(渡邉:部外!I12)</f>
        <v>0</v>
      </c>
      <c r="J12" s="19">
        <f>SUM(渡邉:部外!J12)</f>
        <v>0</v>
      </c>
      <c r="K12" s="19">
        <f>SUM(渡邉:部外!K12)</f>
        <v>0</v>
      </c>
      <c r="L12" s="19">
        <f>SUM(渡邉:部外!L12)</f>
        <v>1</v>
      </c>
      <c r="M12" s="19">
        <f>SUM(渡邉:部外!M12)</f>
        <v>4</v>
      </c>
      <c r="N12" s="19">
        <f>SUM(渡邉:部外!N12)</f>
        <v>3</v>
      </c>
      <c r="O12" s="19">
        <f>SUM(渡邉:部外!O12)</f>
        <v>1</v>
      </c>
      <c r="P12" s="31">
        <f>IF(D12=0,"-",(G12+H12+I12+J12)/D12)</f>
        <v>8.3333333333333329E-2</v>
      </c>
      <c r="Q12" s="30">
        <f t="shared" ref="Q12:Q21" si="5">IF(G12+H12+I12+J12+M12=0,"-",(G12+H12+I12+J12+M12)/(D12+M12))</f>
        <v>0.21428571428571427</v>
      </c>
      <c r="R12" s="19">
        <f t="shared" si="4"/>
        <v>2</v>
      </c>
      <c r="S12" s="19">
        <v>10</v>
      </c>
      <c r="T12" s="19" t="str">
        <f>IF(B12=0," ",IF(R12-S12&gt;0,"勝",IF(R12-S12&lt;0,"敗",IF(R12-S12=0,"分"))))</f>
        <v>敗</v>
      </c>
      <c r="U12" s="39" t="s">
        <v>109</v>
      </c>
    </row>
    <row r="13" spans="1:22" x14ac:dyDescent="0.15">
      <c r="A13" s="37" t="s">
        <v>110</v>
      </c>
      <c r="B13" s="38" t="s">
        <v>69</v>
      </c>
      <c r="C13" s="19">
        <f>SUM(渡邉:部外!C13)</f>
        <v>37</v>
      </c>
      <c r="D13" s="19">
        <f>SUM(渡邉:部外!D13)</f>
        <v>34</v>
      </c>
      <c r="E13" s="19">
        <f>SUM(渡邉:部外!E13)</f>
        <v>4</v>
      </c>
      <c r="F13" s="19">
        <f>SUM(渡邉:部外!F13)</f>
        <v>14</v>
      </c>
      <c r="G13" s="19">
        <f>SUM(渡邉:部外!G13)</f>
        <v>13</v>
      </c>
      <c r="H13" s="19">
        <f>SUM(渡邉:部外!H13)</f>
        <v>1</v>
      </c>
      <c r="I13" s="19">
        <f>SUM(渡邉:部外!I13)</f>
        <v>0</v>
      </c>
      <c r="J13" s="19">
        <f>SUM(渡邉:部外!J13)</f>
        <v>0</v>
      </c>
      <c r="K13" s="19">
        <f>SUM(渡邉:部外!K13)</f>
        <v>4</v>
      </c>
      <c r="L13" s="19">
        <f>SUM(渡邉:部外!L13)</f>
        <v>0</v>
      </c>
      <c r="M13" s="19">
        <f>SUM(渡邉:部外!M13)</f>
        <v>3</v>
      </c>
      <c r="N13" s="19">
        <f>SUM(渡邉:部外!N13)</f>
        <v>1</v>
      </c>
      <c r="O13" s="19">
        <f>SUM(渡邉:部外!O13)</f>
        <v>4</v>
      </c>
      <c r="P13" s="31">
        <f t="shared" ref="P13:P21" si="6">IF(D13=0,"-",(G13+H13+I13+J13)/D13)</f>
        <v>0.41176470588235292</v>
      </c>
      <c r="Q13" s="30">
        <f t="shared" si="5"/>
        <v>0.45945945945945948</v>
      </c>
      <c r="R13" s="19">
        <f t="shared" si="4"/>
        <v>4</v>
      </c>
      <c r="S13" s="19">
        <v>1</v>
      </c>
      <c r="T13" s="19" t="str">
        <f>IF(B13=0," ",IF(R13-S13&gt;0,"勝",IF(R13-S13&lt;0,"敗",IF(R13-S13=0,"分"))))</f>
        <v>勝</v>
      </c>
      <c r="U13" s="39" t="s">
        <v>115</v>
      </c>
      <c r="V13" t="s">
        <v>111</v>
      </c>
    </row>
    <row r="14" spans="1:22" x14ac:dyDescent="0.15">
      <c r="A14" s="37" t="s">
        <v>116</v>
      </c>
      <c r="B14" s="38" t="s">
        <v>69</v>
      </c>
      <c r="C14" s="19">
        <f>SUM(渡邉:部外!C14)</f>
        <v>35</v>
      </c>
      <c r="D14" s="19">
        <f>SUM(渡邉:部外!D14)</f>
        <v>27</v>
      </c>
      <c r="E14" s="19">
        <f>SUM(渡邉:部外!E14)</f>
        <v>5</v>
      </c>
      <c r="F14" s="19">
        <f>SUM(渡邉:部外!F14)</f>
        <v>10</v>
      </c>
      <c r="G14" s="19">
        <f>SUM(渡邉:部外!G14)</f>
        <v>9</v>
      </c>
      <c r="H14" s="19">
        <f>SUM(渡邉:部外!H14)</f>
        <v>1</v>
      </c>
      <c r="I14" s="19">
        <f>SUM(渡邉:部外!I14)</f>
        <v>0</v>
      </c>
      <c r="J14" s="19">
        <f>SUM(渡邉:部外!J14)</f>
        <v>0</v>
      </c>
      <c r="K14" s="19">
        <f>SUM(渡邉:部外!K14)</f>
        <v>2</v>
      </c>
      <c r="L14" s="19">
        <f>SUM(渡邉:部外!L14)</f>
        <v>0</v>
      </c>
      <c r="M14" s="19">
        <f>SUM(渡邉:部外!M14)</f>
        <v>8</v>
      </c>
      <c r="N14" s="19">
        <f>SUM(渡邉:部外!N14)</f>
        <v>4</v>
      </c>
      <c r="O14" s="19">
        <f>SUM(渡邉:部外!O14)</f>
        <v>4</v>
      </c>
      <c r="P14" s="31">
        <f>IF(D14=0,"-",(G14+H14+I14+J14)/D14)</f>
        <v>0.37037037037037035</v>
      </c>
      <c r="Q14" s="30">
        <f>IF(G14+H14+I14+J14+M14=0,"-",(G14+H14+I14+J14+M14)/(D14+M14))</f>
        <v>0.51428571428571423</v>
      </c>
      <c r="R14" s="19">
        <f>E14</f>
        <v>5</v>
      </c>
      <c r="S14" s="19">
        <v>3</v>
      </c>
      <c r="T14" s="19" t="str">
        <f>IF(B14=0," ",IF(R14-S14&gt;0,"勝",IF(R14-S14&lt;0,"敗",IF(R14-S14=0,"分"))))</f>
        <v>勝</v>
      </c>
      <c r="U14" s="39"/>
      <c r="V14" t="s">
        <v>117</v>
      </c>
    </row>
    <row r="15" spans="1:22" x14ac:dyDescent="0.15">
      <c r="A15" s="37" t="s">
        <v>118</v>
      </c>
      <c r="B15" s="38" t="s">
        <v>88</v>
      </c>
      <c r="C15" s="19">
        <f>SUM(渡邉:部外!C15)</f>
        <v>0</v>
      </c>
      <c r="D15" s="19">
        <f>SUM(渡邉:部外!D15)</f>
        <v>0</v>
      </c>
      <c r="E15" s="19">
        <f>SUM(渡邉:部外!E15)</f>
        <v>0</v>
      </c>
      <c r="F15" s="19">
        <f>SUM(渡邉:部外!F15)</f>
        <v>0</v>
      </c>
      <c r="G15" s="19">
        <f>SUM(渡邉:部外!G15)</f>
        <v>0</v>
      </c>
      <c r="H15" s="19">
        <f>SUM(渡邉:部外!H15)</f>
        <v>0</v>
      </c>
      <c r="I15" s="19">
        <f>SUM(渡邉:部外!I15)</f>
        <v>0</v>
      </c>
      <c r="J15" s="19">
        <f>SUM(渡邉:部外!J15)</f>
        <v>0</v>
      </c>
      <c r="K15" s="19">
        <f>SUM(渡邉:部外!K15)</f>
        <v>0</v>
      </c>
      <c r="L15" s="19">
        <f>SUM(渡邉:部外!L15)</f>
        <v>0</v>
      </c>
      <c r="M15" s="19">
        <f>SUM(渡邉:部外!M15)</f>
        <v>0</v>
      </c>
      <c r="N15" s="19">
        <f>SUM(渡邉:部外!N15)</f>
        <v>0</v>
      </c>
      <c r="O15" s="19">
        <f>SUM(渡邉:部外!O15)</f>
        <v>0</v>
      </c>
      <c r="P15" s="31" t="str">
        <f>IF(D15=0,"-",(G15+H15+I15+J15)/D15)</f>
        <v>-</v>
      </c>
      <c r="Q15" s="30" t="str">
        <f>IF(G15+H15+I15+J15+M15=0,"-",(G15+H15+I15+J15+M15)/(D15+M15))</f>
        <v>-</v>
      </c>
      <c r="R15" s="19">
        <f>E15</f>
        <v>0</v>
      </c>
      <c r="S15" s="19"/>
      <c r="T15" s="19" t="str">
        <f>IF(B15=0," ",IF(R15-S15&gt;0,"勝",IF(R15-S15&lt;0,"敗",IF(R15-S15=0,"分"))))</f>
        <v>分</v>
      </c>
      <c r="U15" s="39" t="s">
        <v>120</v>
      </c>
      <c r="V15" t="s">
        <v>119</v>
      </c>
    </row>
    <row r="16" spans="1:22" x14ac:dyDescent="0.15">
      <c r="A16" s="37"/>
      <c r="B16" s="38"/>
      <c r="C16" s="19">
        <f>SUM(渡邉:部外!C16)</f>
        <v>0</v>
      </c>
      <c r="D16" s="19">
        <f>SUM(渡邉:部外!D16)</f>
        <v>0</v>
      </c>
      <c r="E16" s="19">
        <f>SUM(渡邉:部外!E16)</f>
        <v>0</v>
      </c>
      <c r="F16" s="19">
        <f>SUM(渡邉:部外!F16)</f>
        <v>0</v>
      </c>
      <c r="G16" s="19">
        <f>SUM(渡邉:部外!G16)</f>
        <v>0</v>
      </c>
      <c r="H16" s="19">
        <f>SUM(渡邉:部外!H16)</f>
        <v>0</v>
      </c>
      <c r="I16" s="19">
        <f>SUM(渡邉:部外!I16)</f>
        <v>0</v>
      </c>
      <c r="J16" s="19">
        <f>SUM(渡邉:部外!J16)</f>
        <v>0</v>
      </c>
      <c r="K16" s="19">
        <f>SUM(渡邉:部外!K16)</f>
        <v>0</v>
      </c>
      <c r="L16" s="19">
        <f>SUM(渡邉:部外!L16)</f>
        <v>0</v>
      </c>
      <c r="M16" s="19">
        <f>SUM(渡邉:部外!M16)</f>
        <v>0</v>
      </c>
      <c r="N16" s="19">
        <f>SUM(渡邉:部外!N16)</f>
        <v>0</v>
      </c>
      <c r="O16" s="19">
        <f>SUM(渡邉:部外!O16)</f>
        <v>0</v>
      </c>
      <c r="P16" s="31" t="str">
        <f t="shared" si="6"/>
        <v>-</v>
      </c>
      <c r="Q16" s="30" t="str">
        <f t="shared" si="5"/>
        <v>-</v>
      </c>
      <c r="R16" s="19">
        <f t="shared" ref="R16:R21" si="7">E16</f>
        <v>0</v>
      </c>
      <c r="S16" s="19"/>
      <c r="T16" s="19" t="str">
        <f t="shared" ref="T16:T21" si="8">IF(B16=0," ",IF(R16-S16&gt;0,"勝",IF(R16-S16&lt;0,"敗",IF(R16-S16=0,"分"))))</f>
        <v xml:space="preserve"> </v>
      </c>
      <c r="U16" s="19"/>
    </row>
    <row r="17" spans="1:21" x14ac:dyDescent="0.15">
      <c r="A17" s="37"/>
      <c r="B17" s="38"/>
      <c r="C17" s="19">
        <f>SUM(渡邉:部外!C17)</f>
        <v>0</v>
      </c>
      <c r="D17" s="19">
        <f>SUM(渡邉:部外!D17)</f>
        <v>0</v>
      </c>
      <c r="E17" s="19">
        <f>SUM(渡邉:部外!E17)</f>
        <v>0</v>
      </c>
      <c r="F17" s="19">
        <f>SUM(渡邉:部外!F17)</f>
        <v>0</v>
      </c>
      <c r="G17" s="19">
        <f>SUM(渡邉:部外!G17)</f>
        <v>0</v>
      </c>
      <c r="H17" s="19">
        <f>SUM(渡邉:部外!H17)</f>
        <v>0</v>
      </c>
      <c r="I17" s="19">
        <f>SUM(渡邉:部外!I17)</f>
        <v>0</v>
      </c>
      <c r="J17" s="19">
        <f>SUM(渡邉:部外!J17)</f>
        <v>0</v>
      </c>
      <c r="K17" s="19">
        <f>SUM(渡邉:部外!K17)</f>
        <v>0</v>
      </c>
      <c r="L17" s="19">
        <f>SUM(渡邉:部外!L17)</f>
        <v>0</v>
      </c>
      <c r="M17" s="19">
        <f>SUM(渡邉:部外!M17)</f>
        <v>0</v>
      </c>
      <c r="N17" s="19">
        <f>SUM(渡邉:部外!N17)</f>
        <v>0</v>
      </c>
      <c r="O17" s="19">
        <f>SUM(渡邉:部外!O17)</f>
        <v>0</v>
      </c>
      <c r="P17" s="31" t="str">
        <f t="shared" si="6"/>
        <v>-</v>
      </c>
      <c r="Q17" s="30" t="str">
        <f t="shared" si="5"/>
        <v>-</v>
      </c>
      <c r="R17" s="19">
        <f t="shared" si="7"/>
        <v>0</v>
      </c>
      <c r="S17" s="19"/>
      <c r="T17" s="19" t="str">
        <f t="shared" si="8"/>
        <v xml:space="preserve"> </v>
      </c>
      <c r="U17" s="19"/>
    </row>
    <row r="18" spans="1:21" x14ac:dyDescent="0.15">
      <c r="A18" s="37"/>
      <c r="B18" s="38"/>
      <c r="C18" s="19">
        <f>SUM(渡邉:部外!C18)</f>
        <v>0</v>
      </c>
      <c r="D18" s="19">
        <f>SUM(渡邉:部外!D18)</f>
        <v>0</v>
      </c>
      <c r="E18" s="19">
        <f>SUM(渡邉:部外!E18)</f>
        <v>0</v>
      </c>
      <c r="F18" s="19">
        <f>SUM(渡邉:部外!F18)</f>
        <v>0</v>
      </c>
      <c r="G18" s="19">
        <f>SUM(渡邉:部外!G18)</f>
        <v>0</v>
      </c>
      <c r="H18" s="19">
        <f>SUM(渡邉:部外!H18)</f>
        <v>0</v>
      </c>
      <c r="I18" s="19">
        <f>SUM(渡邉:部外!I18)</f>
        <v>0</v>
      </c>
      <c r="J18" s="19">
        <f>SUM(渡邉:部外!J18)</f>
        <v>0</v>
      </c>
      <c r="K18" s="19">
        <f>SUM(渡邉:部外!K18)</f>
        <v>0</v>
      </c>
      <c r="L18" s="19">
        <f>SUM(渡邉:部外!L18)</f>
        <v>0</v>
      </c>
      <c r="M18" s="19">
        <f>SUM(渡邉:部外!M18)</f>
        <v>0</v>
      </c>
      <c r="N18" s="19">
        <f>SUM(渡邉:部外!N18)</f>
        <v>0</v>
      </c>
      <c r="O18" s="19">
        <f>SUM(渡邉:部外!O18)</f>
        <v>0</v>
      </c>
      <c r="P18" s="31" t="str">
        <f t="shared" si="6"/>
        <v>-</v>
      </c>
      <c r="Q18" s="30" t="str">
        <f t="shared" si="5"/>
        <v>-</v>
      </c>
      <c r="R18" s="19">
        <f t="shared" si="7"/>
        <v>0</v>
      </c>
      <c r="S18" s="19"/>
      <c r="T18" s="19" t="str">
        <f t="shared" si="8"/>
        <v xml:space="preserve"> </v>
      </c>
      <c r="U18" s="19"/>
    </row>
    <row r="19" spans="1:21" x14ac:dyDescent="0.15">
      <c r="A19" s="37"/>
      <c r="B19" s="38"/>
      <c r="C19" s="19">
        <f>SUM(渡邉:部外!C19)</f>
        <v>0</v>
      </c>
      <c r="D19" s="19">
        <f>SUM(渡邉:部外!D19)</f>
        <v>0</v>
      </c>
      <c r="E19" s="19">
        <f>SUM(渡邉:部外!E19)</f>
        <v>0</v>
      </c>
      <c r="F19" s="19">
        <f>SUM(渡邉:部外!F19)</f>
        <v>0</v>
      </c>
      <c r="G19" s="19">
        <f>SUM(渡邉:部外!G19)</f>
        <v>0</v>
      </c>
      <c r="H19" s="19">
        <f>SUM(渡邉:部外!H19)</f>
        <v>0</v>
      </c>
      <c r="I19" s="19">
        <f>SUM(渡邉:部外!I19)</f>
        <v>0</v>
      </c>
      <c r="J19" s="19">
        <f>SUM(渡邉:部外!J19)</f>
        <v>0</v>
      </c>
      <c r="K19" s="19">
        <f>SUM(渡邉:部外!K19)</f>
        <v>0</v>
      </c>
      <c r="L19" s="19">
        <f>SUM(渡邉:部外!L19)</f>
        <v>0</v>
      </c>
      <c r="M19" s="19">
        <f>SUM(渡邉:部外!M19)</f>
        <v>0</v>
      </c>
      <c r="N19" s="19">
        <f>SUM(渡邉:部外!N19)</f>
        <v>0</v>
      </c>
      <c r="O19" s="19">
        <f>SUM(渡邉:部外!O19)</f>
        <v>0</v>
      </c>
      <c r="P19" s="31" t="str">
        <f t="shared" si="6"/>
        <v>-</v>
      </c>
      <c r="Q19" s="30" t="str">
        <f t="shared" si="5"/>
        <v>-</v>
      </c>
      <c r="R19" s="19">
        <f t="shared" si="7"/>
        <v>0</v>
      </c>
      <c r="S19" s="19"/>
      <c r="T19" s="19" t="str">
        <f t="shared" si="8"/>
        <v xml:space="preserve"> </v>
      </c>
      <c r="U19" s="19"/>
    </row>
    <row r="20" spans="1:21" x14ac:dyDescent="0.15">
      <c r="A20" s="37"/>
      <c r="B20" s="38"/>
      <c r="C20" s="19">
        <f>SUM(渡邉:部外!C20)</f>
        <v>0</v>
      </c>
      <c r="D20" s="19">
        <f>SUM(渡邉:部外!D20)</f>
        <v>0</v>
      </c>
      <c r="E20" s="19">
        <f>SUM(渡邉:部外!E20)</f>
        <v>0</v>
      </c>
      <c r="F20" s="19">
        <f>SUM(渡邉:部外!F20)</f>
        <v>0</v>
      </c>
      <c r="G20" s="19">
        <f>SUM(渡邉:部外!G20)</f>
        <v>0</v>
      </c>
      <c r="H20" s="19">
        <f>SUM(渡邉:部外!H20)</f>
        <v>0</v>
      </c>
      <c r="I20" s="19">
        <f>SUM(渡邉:部外!I20)</f>
        <v>0</v>
      </c>
      <c r="J20" s="19">
        <f>SUM(渡邉:部外!J20)</f>
        <v>0</v>
      </c>
      <c r="K20" s="19">
        <f>SUM(渡邉:部外!K20)</f>
        <v>0</v>
      </c>
      <c r="L20" s="19">
        <f>SUM(渡邉:部外!L20)</f>
        <v>0</v>
      </c>
      <c r="M20" s="19">
        <f>SUM(渡邉:部外!M20)</f>
        <v>0</v>
      </c>
      <c r="N20" s="19">
        <f>SUM(渡邉:部外!N20)</f>
        <v>0</v>
      </c>
      <c r="O20" s="19">
        <f>SUM(渡邉:部外!O20)</f>
        <v>0</v>
      </c>
      <c r="P20" s="31" t="str">
        <f t="shared" si="6"/>
        <v>-</v>
      </c>
      <c r="Q20" s="30" t="str">
        <f t="shared" si="5"/>
        <v>-</v>
      </c>
      <c r="R20" s="19">
        <f t="shared" si="7"/>
        <v>0</v>
      </c>
      <c r="S20" s="19"/>
      <c r="T20" s="19" t="str">
        <f>IF(B20=0," ",IF(R20-S20&gt;0,"勝",IF(R20-S20&lt;0,"敗",IF(R20-S20=0,"分"))))</f>
        <v xml:space="preserve"> </v>
      </c>
      <c r="U20" s="19"/>
    </row>
    <row r="21" spans="1:21" x14ac:dyDescent="0.15">
      <c r="A21" s="37"/>
      <c r="B21" s="38"/>
      <c r="C21" s="19">
        <f>SUM(渡邉:部外!C21)</f>
        <v>0</v>
      </c>
      <c r="D21" s="19">
        <f>SUM(渡邉:部外!D21)</f>
        <v>0</v>
      </c>
      <c r="E21" s="19">
        <f>SUM(渡邉:部外!E21)</f>
        <v>0</v>
      </c>
      <c r="F21" s="19">
        <f>SUM(渡邉:部外!F21)</f>
        <v>0</v>
      </c>
      <c r="G21" s="19">
        <f>SUM(渡邉:部外!G21)</f>
        <v>0</v>
      </c>
      <c r="H21" s="19">
        <f>SUM(渡邉:部外!H21)</f>
        <v>0</v>
      </c>
      <c r="I21" s="19">
        <f>SUM(渡邉:部外!I21)</f>
        <v>0</v>
      </c>
      <c r="J21" s="19">
        <f>SUM(渡邉:部外!J21)</f>
        <v>0</v>
      </c>
      <c r="K21" s="19">
        <f>SUM(渡邉:部外!K21)</f>
        <v>0</v>
      </c>
      <c r="L21" s="19">
        <f>SUM(渡邉:部外!L21)</f>
        <v>0</v>
      </c>
      <c r="M21" s="19">
        <f>SUM(渡邉:部外!M21)</f>
        <v>0</v>
      </c>
      <c r="N21" s="19">
        <f>SUM(渡邉:部外!N21)</f>
        <v>0</v>
      </c>
      <c r="O21" s="19">
        <f>SUM(渡邉:部外!O21)</f>
        <v>0</v>
      </c>
      <c r="P21" s="31" t="str">
        <f t="shared" si="6"/>
        <v>-</v>
      </c>
      <c r="Q21" s="30" t="str">
        <f t="shared" si="5"/>
        <v>-</v>
      </c>
      <c r="R21" s="19">
        <f t="shared" si="7"/>
        <v>0</v>
      </c>
      <c r="S21" s="19"/>
      <c r="T21" s="19" t="str">
        <f t="shared" si="8"/>
        <v xml:space="preserve"> </v>
      </c>
      <c r="U21" s="19"/>
    </row>
    <row r="22" spans="1:21" x14ac:dyDescent="0.15">
      <c r="P22" s="1"/>
      <c r="Q22" s="4"/>
    </row>
    <row r="23" spans="1:21" x14ac:dyDescent="0.15">
      <c r="A23" s="19" t="s">
        <v>30</v>
      </c>
      <c r="B23" s="38"/>
      <c r="C23" s="19">
        <f>SUM(C2:C21)</f>
        <v>452</v>
      </c>
      <c r="D23" s="19">
        <f t="shared" ref="D23:O23" si="9">SUM(D2:D21)</f>
        <v>379</v>
      </c>
      <c r="E23" s="19">
        <f t="shared" si="9"/>
        <v>82</v>
      </c>
      <c r="F23" s="19">
        <f t="shared" si="9"/>
        <v>94</v>
      </c>
      <c r="G23" s="19">
        <f t="shared" si="9"/>
        <v>69</v>
      </c>
      <c r="H23" s="19">
        <f t="shared" si="9"/>
        <v>18</v>
      </c>
      <c r="I23" s="19">
        <f t="shared" si="9"/>
        <v>3</v>
      </c>
      <c r="J23" s="19">
        <f t="shared" si="9"/>
        <v>1</v>
      </c>
      <c r="K23" s="19">
        <f t="shared" si="9"/>
        <v>54</v>
      </c>
      <c r="L23" s="19">
        <f t="shared" si="9"/>
        <v>2</v>
      </c>
      <c r="M23" s="19">
        <f t="shared" si="9"/>
        <v>70</v>
      </c>
      <c r="N23" s="19">
        <f t="shared" si="9"/>
        <v>19</v>
      </c>
      <c r="O23" s="19">
        <f t="shared" si="9"/>
        <v>54</v>
      </c>
      <c r="P23" s="31">
        <f>IF(D23=0,"-",(G23+H23+I23+J23)/D23)</f>
        <v>0.24010554089709762</v>
      </c>
      <c r="Q23" s="30">
        <f>IF(G23+H23+I23+J23+M23=0,"-",(G23+H23+I23+J23+M23)/(D23+M23))</f>
        <v>0.35857461024498888</v>
      </c>
      <c r="R23" s="19">
        <f>SUM(R2:R21)</f>
        <v>82</v>
      </c>
      <c r="S23" s="19">
        <f>SUM(S2:S21)</f>
        <v>84</v>
      </c>
      <c r="T23" s="19"/>
      <c r="U23" s="19"/>
    </row>
    <row r="24" spans="1:21" x14ac:dyDescent="0.15">
      <c r="A24" s="19"/>
      <c r="B24" s="3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 t="s">
        <v>31</v>
      </c>
      <c r="T24" s="19">
        <f>COUNTIF(T$2:T$21,"勝")</f>
        <v>6</v>
      </c>
      <c r="U24" s="19"/>
    </row>
    <row r="25" spans="1:21" x14ac:dyDescent="0.15">
      <c r="A25" s="19"/>
      <c r="B25" s="3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 t="s">
        <v>32</v>
      </c>
      <c r="T25" s="19">
        <f>COUNTIF(T$2:T$21,"敗")</f>
        <v>7</v>
      </c>
      <c r="U25" s="19"/>
    </row>
    <row r="26" spans="1:21" x14ac:dyDescent="0.15">
      <c r="A26" s="19"/>
      <c r="B26" s="3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 t="s">
        <v>33</v>
      </c>
      <c r="T26" s="19">
        <f>COUNTIF(T$2:T$21,"分")</f>
        <v>1</v>
      </c>
      <c r="U26" s="19"/>
    </row>
    <row r="27" spans="1:21" x14ac:dyDescent="0.15">
      <c r="A27" s="19"/>
      <c r="B27" s="3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 t="s">
        <v>41</v>
      </c>
      <c r="T27" s="19">
        <f>COUNTIF(T$2:T$21,"-")</f>
        <v>0</v>
      </c>
      <c r="U27" s="19"/>
    </row>
    <row r="28" spans="1:21" x14ac:dyDescent="0.15">
      <c r="T28" s="11"/>
    </row>
    <row r="29" spans="1:21" x14ac:dyDescent="0.15">
      <c r="T29" s="11"/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D171-C7D1-4A93-8683-13FEDD5C47A7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B262C-A27C-4A91-89BC-E0587BA5CF85}">
  <dimension ref="A1:U31"/>
  <sheetViews>
    <sheetView zoomScaleNormal="100" workbookViewId="0">
      <selection activeCell="U19" sqref="U19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1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1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1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1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1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1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1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1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1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1" x14ac:dyDescent="0.15">
      <c r="A10" s="2" t="s">
        <v>101</v>
      </c>
      <c r="B10" s="12" t="s">
        <v>102</v>
      </c>
      <c r="Q10" s="4"/>
    </row>
    <row r="11" spans="1:21" x14ac:dyDescent="0.15">
      <c r="A11" s="2" t="s">
        <v>104</v>
      </c>
      <c r="B11" s="12" t="s">
        <v>105</v>
      </c>
      <c r="Q11" s="4"/>
    </row>
    <row r="12" spans="1:21" x14ac:dyDescent="0.15">
      <c r="A12" s="2" t="s">
        <v>107</v>
      </c>
      <c r="B12" s="12" t="s">
        <v>108</v>
      </c>
      <c r="Q12" s="4"/>
    </row>
    <row r="13" spans="1:21" x14ac:dyDescent="0.15">
      <c r="A13" s="2" t="s">
        <v>110</v>
      </c>
      <c r="B13" s="12" t="s">
        <v>69</v>
      </c>
      <c r="Q13" s="4"/>
    </row>
    <row r="14" spans="1:21" x14ac:dyDescent="0.15">
      <c r="A14" s="2" t="s">
        <v>116</v>
      </c>
      <c r="B14" s="12" t="s">
        <v>69</v>
      </c>
      <c r="Q14" s="4"/>
      <c r="U14" t="s">
        <v>124</v>
      </c>
    </row>
    <row r="15" spans="1:21" x14ac:dyDescent="0.15">
      <c r="Q15" s="4"/>
    </row>
    <row r="16" spans="1:21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26A-965E-4EDE-8189-5084B1F40BD8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 t="shared" ref="P2:P15" si="0">IF(D2=0,"-",(G2+H2+I2+J2)/D2)</f>
        <v>-</v>
      </c>
      <c r="Q2" s="4" t="str">
        <f t="shared" ref="Q2:Q15" si="1">IF(C2=0,"-",(G2+H2+I2+J2+M2)/(D2+M2))</f>
        <v>-</v>
      </c>
      <c r="R2" s="5" t="str">
        <f t="shared" ref="R2:R15" si="2"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 t="shared" si="0"/>
        <v>-</v>
      </c>
      <c r="Q3" s="4" t="str">
        <f t="shared" si="1"/>
        <v>-</v>
      </c>
      <c r="R3" s="5" t="str">
        <f t="shared" si="2"/>
        <v xml:space="preserve"> </v>
      </c>
    </row>
    <row r="4" spans="1:20" x14ac:dyDescent="0.15">
      <c r="A4" s="2" t="s">
        <v>76</v>
      </c>
      <c r="B4" s="12" t="s">
        <v>69</v>
      </c>
      <c r="P4" s="1" t="str">
        <f t="shared" si="0"/>
        <v>-</v>
      </c>
      <c r="Q4" s="4" t="str">
        <f t="shared" si="1"/>
        <v>-</v>
      </c>
      <c r="R4" s="5" t="str">
        <f t="shared" si="2"/>
        <v xml:space="preserve"> </v>
      </c>
    </row>
    <row r="5" spans="1:20" x14ac:dyDescent="0.15">
      <c r="A5" s="2" t="s">
        <v>77</v>
      </c>
      <c r="B5" s="12" t="s">
        <v>78</v>
      </c>
      <c r="P5" s="1" t="str">
        <f t="shared" si="0"/>
        <v>-</v>
      </c>
      <c r="Q5" s="4" t="str">
        <f t="shared" si="1"/>
        <v>-</v>
      </c>
      <c r="R5" s="5" t="str">
        <f t="shared" si="2"/>
        <v xml:space="preserve"> </v>
      </c>
    </row>
    <row r="6" spans="1:20" x14ac:dyDescent="0.15">
      <c r="A6" s="2" t="s">
        <v>86</v>
      </c>
      <c r="B6" s="12" t="s">
        <v>88</v>
      </c>
      <c r="P6" s="1" t="str">
        <f t="shared" si="0"/>
        <v>-</v>
      </c>
      <c r="Q6" s="4" t="str">
        <f t="shared" si="1"/>
        <v>-</v>
      </c>
      <c r="R6" s="5" t="str">
        <f t="shared" si="2"/>
        <v xml:space="preserve"> </v>
      </c>
    </row>
    <row r="7" spans="1:20" x14ac:dyDescent="0.15">
      <c r="A7" s="2" t="s">
        <v>90</v>
      </c>
      <c r="B7" s="12" t="s">
        <v>69</v>
      </c>
      <c r="P7" s="1" t="str">
        <f t="shared" si="0"/>
        <v>-</v>
      </c>
      <c r="Q7" s="4" t="str">
        <f t="shared" si="1"/>
        <v>-</v>
      </c>
      <c r="R7" s="5" t="str">
        <f t="shared" si="2"/>
        <v xml:space="preserve"> </v>
      </c>
    </row>
    <row r="8" spans="1:20" x14ac:dyDescent="0.15">
      <c r="A8" s="2" t="s">
        <v>94</v>
      </c>
      <c r="B8" s="12" t="s">
        <v>95</v>
      </c>
      <c r="P8" s="1" t="str">
        <f t="shared" si="0"/>
        <v>-</v>
      </c>
      <c r="Q8" s="4" t="str">
        <f t="shared" si="1"/>
        <v>-</v>
      </c>
      <c r="R8" s="5" t="str">
        <f t="shared" si="2"/>
        <v xml:space="preserve"> </v>
      </c>
    </row>
    <row r="9" spans="1:20" x14ac:dyDescent="0.15">
      <c r="A9" s="2" t="s">
        <v>97</v>
      </c>
      <c r="B9" s="12" t="s">
        <v>98</v>
      </c>
      <c r="P9" s="1" t="str">
        <f t="shared" si="0"/>
        <v>-</v>
      </c>
      <c r="Q9" s="4" t="str">
        <f t="shared" si="1"/>
        <v>-</v>
      </c>
      <c r="R9" s="5" t="str">
        <f t="shared" si="2"/>
        <v xml:space="preserve"> </v>
      </c>
    </row>
    <row r="10" spans="1:20" x14ac:dyDescent="0.15">
      <c r="A10" s="2" t="s">
        <v>101</v>
      </c>
      <c r="B10" s="12" t="s">
        <v>102</v>
      </c>
      <c r="P10" s="1" t="str">
        <f t="shared" si="0"/>
        <v>-</v>
      </c>
      <c r="Q10" s="4" t="str">
        <f t="shared" si="1"/>
        <v>-</v>
      </c>
      <c r="R10" s="5" t="str">
        <f t="shared" si="2"/>
        <v xml:space="preserve"> </v>
      </c>
    </row>
    <row r="11" spans="1:20" x14ac:dyDescent="0.15">
      <c r="A11" s="2" t="s">
        <v>104</v>
      </c>
      <c r="B11" s="12" t="s">
        <v>105</v>
      </c>
      <c r="P11" s="1" t="str">
        <f t="shared" si="0"/>
        <v>-</v>
      </c>
      <c r="Q11" s="4" t="str">
        <f t="shared" si="1"/>
        <v>-</v>
      </c>
      <c r="R11" s="5" t="str">
        <f t="shared" si="2"/>
        <v xml:space="preserve"> </v>
      </c>
    </row>
    <row r="12" spans="1:20" x14ac:dyDescent="0.15">
      <c r="A12" s="2" t="s">
        <v>107</v>
      </c>
      <c r="B12" s="12" t="s">
        <v>108</v>
      </c>
      <c r="P12" s="1" t="str">
        <f t="shared" si="0"/>
        <v>-</v>
      </c>
      <c r="Q12" s="4" t="str">
        <f t="shared" si="1"/>
        <v>-</v>
      </c>
      <c r="R12" s="5" t="str">
        <f t="shared" si="2"/>
        <v xml:space="preserve"> </v>
      </c>
    </row>
    <row r="13" spans="1:20" x14ac:dyDescent="0.15">
      <c r="A13" s="2" t="s">
        <v>110</v>
      </c>
      <c r="B13" s="12" t="s">
        <v>69</v>
      </c>
      <c r="C13">
        <v>3</v>
      </c>
      <c r="D13">
        <v>2</v>
      </c>
      <c r="F13">
        <v>2</v>
      </c>
      <c r="G13">
        <v>2</v>
      </c>
      <c r="M13">
        <v>1</v>
      </c>
      <c r="P13" s="1">
        <f t="shared" si="0"/>
        <v>1</v>
      </c>
      <c r="Q13" s="4">
        <f t="shared" si="1"/>
        <v>1</v>
      </c>
      <c r="R13" s="5">
        <f t="shared" si="2"/>
        <v>1</v>
      </c>
      <c r="T13">
        <v>2</v>
      </c>
    </row>
    <row r="14" spans="1:20" x14ac:dyDescent="0.15">
      <c r="A14" s="2" t="s">
        <v>116</v>
      </c>
      <c r="B14" s="12" t="s">
        <v>69</v>
      </c>
      <c r="P14" s="1" t="str">
        <f t="shared" si="0"/>
        <v>-</v>
      </c>
      <c r="Q14" s="4" t="str">
        <f t="shared" si="1"/>
        <v>-</v>
      </c>
      <c r="R14" s="5" t="str">
        <f t="shared" si="2"/>
        <v xml:space="preserve"> </v>
      </c>
    </row>
    <row r="15" spans="1:20" x14ac:dyDescent="0.15">
      <c r="P15" s="1" t="str">
        <f t="shared" si="0"/>
        <v>-</v>
      </c>
      <c r="Q15" s="4" t="str">
        <f t="shared" si="1"/>
        <v>-</v>
      </c>
      <c r="R15" s="5" t="str">
        <f t="shared" si="2"/>
        <v xml:space="preserve"> </v>
      </c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 t="shared" ref="C30:O30" si="4">SUM(C2:C28)</f>
        <v>3</v>
      </c>
      <c r="D30">
        <f t="shared" si="4"/>
        <v>2</v>
      </c>
      <c r="E30">
        <f t="shared" si="4"/>
        <v>0</v>
      </c>
      <c r="F30">
        <f t="shared" si="4"/>
        <v>2</v>
      </c>
      <c r="G30">
        <f t="shared" si="4"/>
        <v>2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1</v>
      </c>
      <c r="N30">
        <f t="shared" si="4"/>
        <v>0</v>
      </c>
      <c r="O30">
        <f t="shared" si="4"/>
        <v>0</v>
      </c>
      <c r="P30" s="1">
        <f>IF(D30=0,"-",(G30+H30+I30+J30)/D30)</f>
        <v>1</v>
      </c>
      <c r="Q30" s="4">
        <f>IF(C30=0,"-",(G30+H30+I30+J30+M30)/(D30+M30))</f>
        <v>1</v>
      </c>
      <c r="R30" s="5">
        <f>IF(D30=0," ",(G30+H30*2+I30*3+J30*4)/D30)</f>
        <v>1</v>
      </c>
      <c r="S30">
        <f>SUM(S2:S29)</f>
        <v>0</v>
      </c>
      <c r="T30">
        <f>SUM(T2:T29)</f>
        <v>2</v>
      </c>
    </row>
    <row r="31" spans="2:20" x14ac:dyDescent="0.15">
      <c r="B31" s="12" t="s">
        <v>40</v>
      </c>
      <c r="C31">
        <f>SUM(C12:C14)</f>
        <v>3</v>
      </c>
      <c r="D31">
        <f>SUM(D12:D14)</f>
        <v>2</v>
      </c>
      <c r="E31">
        <f t="shared" ref="E31:O31" si="5">SUM(E12:E14)</f>
        <v>0</v>
      </c>
      <c r="F31">
        <f t="shared" si="5"/>
        <v>2</v>
      </c>
      <c r="G31">
        <f t="shared" si="5"/>
        <v>2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1</v>
      </c>
      <c r="N31">
        <f t="shared" si="5"/>
        <v>0</v>
      </c>
      <c r="O31">
        <f t="shared" si="5"/>
        <v>0</v>
      </c>
      <c r="P31" s="1">
        <f>IF(D31=0,"-",(G31+H31+I31+J31)/D31)</f>
        <v>1</v>
      </c>
      <c r="Q31" s="4">
        <f>IF(C31=0,"-",(G31+H31+I31+J31+M31)/(D31+M31))</f>
        <v>1</v>
      </c>
      <c r="R31" s="5">
        <f>IF(D31=0," ",(G31+H31*2+I31*3+J31*4)/D31)</f>
        <v>1</v>
      </c>
      <c r="S31">
        <f>SUM(S12:S14)</f>
        <v>0</v>
      </c>
      <c r="T31">
        <f>SUM(T12:T14)</f>
        <v>2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FEB06-1DD9-4322-9550-F4FE077DAF97}">
  <dimension ref="A1:T57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M6">
        <v>1</v>
      </c>
      <c r="O6">
        <v>2</v>
      </c>
      <c r="P6" s="6">
        <f t="shared" si="2"/>
        <v>0</v>
      </c>
      <c r="Q6" s="4">
        <f t="shared" si="1"/>
        <v>0.25</v>
      </c>
      <c r="R6" s="5">
        <f t="shared" si="0"/>
        <v>0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P10" s="6" t="str">
        <f>IF(D10=0,"-",(G10+H10+I10+J10)/D10)</f>
        <v>-</v>
      </c>
      <c r="Q10" s="4" t="str">
        <f>IF(C10=0,"-",(G10+H10+I10+J10+M10)/(D10+M10))</f>
        <v>-</v>
      </c>
      <c r="R10" s="5" t="str">
        <f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C11">
        <v>2</v>
      </c>
      <c r="D11">
        <v>2</v>
      </c>
      <c r="F11">
        <v>1</v>
      </c>
      <c r="H11">
        <v>1</v>
      </c>
      <c r="P11" s="6">
        <f>IF(D11=0,"-",(G11+H11+I11+J11)/D11)</f>
        <v>0.5</v>
      </c>
      <c r="Q11" s="4">
        <f>IF(C11=0,"-",(G11+H11+I11+J11+M11)/(D11+M11))</f>
        <v>0.5</v>
      </c>
      <c r="R11" s="5">
        <f>IF(D11=0," ",(G11+H11*2+I11*3+J11*4)/D11)</f>
        <v>1</v>
      </c>
    </row>
    <row r="12" spans="1:20" x14ac:dyDescent="0.15">
      <c r="A12" s="2" t="s">
        <v>107</v>
      </c>
      <c r="B12" s="12" t="s">
        <v>108</v>
      </c>
      <c r="P12" s="6" t="str">
        <f t="shared" ref="P12:P14" si="3">IF(D12=0,"-",(G12+H12+I12+J12)/D12)</f>
        <v>-</v>
      </c>
      <c r="Q12" s="4" t="str">
        <f t="shared" ref="Q12:Q14" si="4">IF(C12=0,"-",(G12+H12+I12+J12+M12)/(D12+M12))</f>
        <v>-</v>
      </c>
      <c r="R12" s="5" t="str">
        <f t="shared" ref="R12:R14" si="5">IF(D12=0," ",(G12+H12*2+I12*3+J12*4)/D12)</f>
        <v xml:space="preserve"> </v>
      </c>
    </row>
    <row r="13" spans="1:20" x14ac:dyDescent="0.15">
      <c r="A13" s="2" t="s">
        <v>110</v>
      </c>
      <c r="B13" s="12" t="s">
        <v>69</v>
      </c>
      <c r="P13" s="6" t="str">
        <f t="shared" si="3"/>
        <v>-</v>
      </c>
      <c r="Q13" s="4" t="str">
        <f t="shared" si="4"/>
        <v>-</v>
      </c>
      <c r="R13" s="5" t="str">
        <f t="shared" si="5"/>
        <v xml:space="preserve"> </v>
      </c>
    </row>
    <row r="14" spans="1:20" x14ac:dyDescent="0.15">
      <c r="A14" s="2" t="s">
        <v>116</v>
      </c>
      <c r="B14" s="12" t="s">
        <v>69</v>
      </c>
      <c r="C14">
        <v>8</v>
      </c>
      <c r="D14">
        <v>6</v>
      </c>
      <c r="E14">
        <v>2</v>
      </c>
      <c r="F14">
        <v>2</v>
      </c>
      <c r="G14">
        <v>1</v>
      </c>
      <c r="H14">
        <v>1</v>
      </c>
      <c r="K14">
        <v>1</v>
      </c>
      <c r="M14">
        <v>2</v>
      </c>
      <c r="O14">
        <v>1</v>
      </c>
      <c r="P14" s="6">
        <f t="shared" si="3"/>
        <v>0.33333333333333331</v>
      </c>
      <c r="Q14" s="4">
        <f t="shared" si="4"/>
        <v>0.5</v>
      </c>
      <c r="R14" s="5">
        <f t="shared" si="5"/>
        <v>0.5</v>
      </c>
      <c r="T14">
        <v>2</v>
      </c>
    </row>
    <row r="15" spans="1:20" x14ac:dyDescent="0.15">
      <c r="Q15" s="4"/>
    </row>
    <row r="16" spans="1:20" x14ac:dyDescent="0.15">
      <c r="Q16" s="4"/>
    </row>
    <row r="17" spans="1:20" x14ac:dyDescent="0.15">
      <c r="Q17" s="4"/>
    </row>
    <row r="18" spans="1:20" x14ac:dyDescent="0.15">
      <c r="A18" s="13"/>
      <c r="Q18" s="4"/>
    </row>
    <row r="19" spans="1:20" x14ac:dyDescent="0.15">
      <c r="Q19" s="4"/>
    </row>
    <row r="20" spans="1:20" x14ac:dyDescent="0.15">
      <c r="Q20" s="4"/>
    </row>
    <row r="21" spans="1:20" x14ac:dyDescent="0.15">
      <c r="Q21" s="4"/>
    </row>
    <row r="22" spans="1:20" x14ac:dyDescent="0.15">
      <c r="Q22" s="4"/>
    </row>
    <row r="23" spans="1:20" x14ac:dyDescent="0.15">
      <c r="Q23" s="4"/>
    </row>
    <row r="24" spans="1:20" x14ac:dyDescent="0.15">
      <c r="Q24" s="4"/>
    </row>
    <row r="25" spans="1:20" x14ac:dyDescent="0.15">
      <c r="Q25" s="4"/>
    </row>
    <row r="26" spans="1:20" x14ac:dyDescent="0.15">
      <c r="Q26" s="4"/>
    </row>
    <row r="27" spans="1:20" x14ac:dyDescent="0.15">
      <c r="Q27" s="4"/>
    </row>
    <row r="28" spans="1:20" x14ac:dyDescent="0.15">
      <c r="Q28" s="4"/>
    </row>
    <row r="29" spans="1:20" x14ac:dyDescent="0.15">
      <c r="Q29" s="4"/>
    </row>
    <row r="30" spans="1:20" ht="30.75" customHeight="1" x14ac:dyDescent="0.15">
      <c r="B30" s="12" t="s">
        <v>30</v>
      </c>
      <c r="C30">
        <f>SUM(C2:C28)</f>
        <v>14</v>
      </c>
      <c r="D30">
        <f>SUM(D2:D16)</f>
        <v>11</v>
      </c>
      <c r="E30">
        <f>SUM(E2:E16)</f>
        <v>2</v>
      </c>
      <c r="F30">
        <f>SUM(F2:F28)</f>
        <v>3</v>
      </c>
      <c r="G30">
        <f t="shared" ref="G30:O30" si="6">SUM(G2:G16)</f>
        <v>1</v>
      </c>
      <c r="H30">
        <f t="shared" si="6"/>
        <v>2</v>
      </c>
      <c r="I30">
        <f t="shared" si="6"/>
        <v>0</v>
      </c>
      <c r="J30">
        <f t="shared" si="6"/>
        <v>0</v>
      </c>
      <c r="K30">
        <f t="shared" si="6"/>
        <v>1</v>
      </c>
      <c r="L30">
        <f t="shared" si="6"/>
        <v>0</v>
      </c>
      <c r="M30">
        <f t="shared" si="6"/>
        <v>3</v>
      </c>
      <c r="N30">
        <f t="shared" si="6"/>
        <v>0</v>
      </c>
      <c r="O30">
        <f t="shared" si="6"/>
        <v>3</v>
      </c>
      <c r="P30" s="6">
        <f>IF(D30=0,"-",(G30+H30+I30+J30)/D30)</f>
        <v>0.27272727272727271</v>
      </c>
      <c r="Q30" s="4">
        <f>IF(C30=0,"-",(G30+H30+I30+J30+M30)/(D30+M30))</f>
        <v>0.42857142857142855</v>
      </c>
      <c r="R30" s="5">
        <f>IF(D30=0," ",(G30+H30*2+I30*3+J30*4)/D30)</f>
        <v>0.45454545454545453</v>
      </c>
      <c r="S30">
        <f>SUM(S2:S16)</f>
        <v>0</v>
      </c>
      <c r="T30">
        <f>SUM(T2:T16)</f>
        <v>2</v>
      </c>
    </row>
    <row r="31" spans="1:20" x14ac:dyDescent="0.15">
      <c r="B31" s="12" t="s">
        <v>40</v>
      </c>
      <c r="C31">
        <f>SUM(C12:C14)</f>
        <v>8</v>
      </c>
      <c r="D31">
        <f>SUM(D12:D14)</f>
        <v>6</v>
      </c>
      <c r="E31">
        <f t="shared" ref="E31:O31" si="7">SUM(E12:E14)</f>
        <v>2</v>
      </c>
      <c r="F31">
        <f t="shared" si="7"/>
        <v>2</v>
      </c>
      <c r="G31">
        <f t="shared" si="7"/>
        <v>1</v>
      </c>
      <c r="H31">
        <f t="shared" si="7"/>
        <v>1</v>
      </c>
      <c r="I31">
        <f t="shared" si="7"/>
        <v>0</v>
      </c>
      <c r="J31">
        <f t="shared" si="7"/>
        <v>0</v>
      </c>
      <c r="K31">
        <f t="shared" si="7"/>
        <v>1</v>
      </c>
      <c r="L31">
        <f t="shared" si="7"/>
        <v>0</v>
      </c>
      <c r="M31">
        <f t="shared" si="7"/>
        <v>2</v>
      </c>
      <c r="N31">
        <f t="shared" si="7"/>
        <v>0</v>
      </c>
      <c r="O31">
        <f t="shared" si="7"/>
        <v>1</v>
      </c>
      <c r="P31" s="1">
        <f>IF(D31=0,"-",(G31+H31+I31+J31)/D31)</f>
        <v>0.33333333333333331</v>
      </c>
      <c r="Q31" s="4">
        <f>IF(C31=0,"-",(G31+H31+I31+J31+M31)/(D31+M31))</f>
        <v>0.5</v>
      </c>
      <c r="R31" s="5">
        <f>IF(D31=0," ",(G31+H31*2+I31*3+J31*4)/D31)</f>
        <v>0.5</v>
      </c>
      <c r="S31">
        <f>SUM(S12:S14)</f>
        <v>0</v>
      </c>
      <c r="T31">
        <f>SUM(T12:T14)</f>
        <v>2</v>
      </c>
    </row>
    <row r="32" spans="1:20" x14ac:dyDescent="0.15">
      <c r="P32" s="1"/>
      <c r="Q32" s="4"/>
      <c r="R32" s="5"/>
      <c r="T32" s="5"/>
    </row>
    <row r="33" spans="1:19" x14ac:dyDescent="0.15">
      <c r="C33" t="s">
        <v>2</v>
      </c>
      <c r="D33" t="s">
        <v>3</v>
      </c>
      <c r="E33" t="s">
        <v>4</v>
      </c>
      <c r="F33" t="s">
        <v>5</v>
      </c>
      <c r="G33" t="s">
        <v>6</v>
      </c>
      <c r="H33" t="s">
        <v>7</v>
      </c>
      <c r="I33" t="s">
        <v>8</v>
      </c>
      <c r="J33" t="s">
        <v>9</v>
      </c>
      <c r="K33" t="s">
        <v>10</v>
      </c>
      <c r="L33" t="s">
        <v>12</v>
      </c>
      <c r="M33" t="s">
        <v>13</v>
      </c>
      <c r="N33" t="s">
        <v>14</v>
      </c>
      <c r="O33" t="s">
        <v>15</v>
      </c>
      <c r="P33" s="6" t="s">
        <v>16</v>
      </c>
      <c r="Q33" t="s">
        <v>17</v>
      </c>
      <c r="R33" t="s">
        <v>18</v>
      </c>
      <c r="S33" s="3" t="s">
        <v>35</v>
      </c>
    </row>
    <row r="35" spans="1:19" x14ac:dyDescent="0.15">
      <c r="A35" s="13"/>
    </row>
    <row r="36" spans="1:19" x14ac:dyDescent="0.15">
      <c r="A36" s="13"/>
    </row>
    <row r="37" spans="1:19" x14ac:dyDescent="0.15">
      <c r="A37" s="13"/>
    </row>
    <row r="38" spans="1:19" x14ac:dyDescent="0.15">
      <c r="A38" s="13"/>
    </row>
    <row r="39" spans="1:19" x14ac:dyDescent="0.15">
      <c r="A39" s="13"/>
    </row>
    <row r="40" spans="1:19" x14ac:dyDescent="0.15">
      <c r="A40" s="13"/>
    </row>
    <row r="41" spans="1:19" x14ac:dyDescent="0.15">
      <c r="A41" s="13"/>
    </row>
    <row r="42" spans="1:19" x14ac:dyDescent="0.15">
      <c r="A42" s="13"/>
    </row>
    <row r="43" spans="1:19" x14ac:dyDescent="0.15">
      <c r="A43" s="13"/>
    </row>
    <row r="44" spans="1:19" x14ac:dyDescent="0.15">
      <c r="A44" s="13"/>
    </row>
    <row r="45" spans="1:19" x14ac:dyDescent="0.15">
      <c r="A45" s="13"/>
    </row>
    <row r="46" spans="1:19" x14ac:dyDescent="0.15">
      <c r="A46" s="13"/>
    </row>
    <row r="47" spans="1:19" x14ac:dyDescent="0.15">
      <c r="A47" s="13"/>
    </row>
    <row r="48" spans="1:19" x14ac:dyDescent="0.15">
      <c r="A48" s="13"/>
    </row>
    <row r="49" spans="1:16" x14ac:dyDescent="0.15">
      <c r="A49" s="13"/>
    </row>
    <row r="50" spans="1:16" x14ac:dyDescent="0.15">
      <c r="A50" s="13"/>
      <c r="P50"/>
    </row>
    <row r="51" spans="1:16" x14ac:dyDescent="0.15">
      <c r="A51" s="13"/>
    </row>
    <row r="52" spans="1:16" x14ac:dyDescent="0.15">
      <c r="A52" s="13"/>
    </row>
    <row r="53" spans="1:16" x14ac:dyDescent="0.15">
      <c r="A53" s="13"/>
    </row>
    <row r="54" spans="1:16" x14ac:dyDescent="0.15">
      <c r="A54" s="13"/>
    </row>
    <row r="55" spans="1:16" x14ac:dyDescent="0.15">
      <c r="A55" s="13"/>
    </row>
    <row r="56" spans="1:16" x14ac:dyDescent="0.15">
      <c r="A56" s="13"/>
    </row>
    <row r="57" spans="1:16" x14ac:dyDescent="0.15">
      <c r="A57" s="13"/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3F7A-2500-4A6E-BEEF-4B51CB242779}">
  <sheetPr>
    <tabColor theme="1" tint="0.499984740745262"/>
  </sheetPr>
  <dimension ref="A1:T31"/>
  <sheetViews>
    <sheetView zoomScaleNormal="100" workbookViewId="0">
      <selection activeCell="V31" sqref="V31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4</v>
      </c>
      <c r="D6">
        <v>4</v>
      </c>
      <c r="O6">
        <v>1</v>
      </c>
      <c r="P6" s="6">
        <f t="shared" si="2"/>
        <v>0</v>
      </c>
      <c r="Q6" s="4">
        <f t="shared" si="1"/>
        <v>0</v>
      </c>
      <c r="R6" s="5">
        <f t="shared" si="0"/>
        <v>0</v>
      </c>
      <c r="T6">
        <v>2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4</v>
      </c>
      <c r="D30">
        <f t="shared" ref="D30:O30" si="4">SUM(D2:D28)</f>
        <v>4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1</v>
      </c>
      <c r="P30" s="6">
        <f>IF(D30=0,"-",(G30+H30+I30+J30)/D30)</f>
        <v>0</v>
      </c>
      <c r="Q30" s="4">
        <f>IF(C30=0,"-",(G30+H30+I30+J30+M30)/(D30+M30))</f>
        <v>0</v>
      </c>
      <c r="R30" s="5">
        <f>IF(D30=0," ",(G30+H30*2+I30*3+J30*4)/D30)</f>
        <v>0</v>
      </c>
      <c r="S30">
        <f>SUM(S2:S29)</f>
        <v>0</v>
      </c>
      <c r="T30">
        <f>SUM(T2:T29)</f>
        <v>2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C688B-379B-4AE9-B27E-7A0D1D09C65B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15AF1-CD93-4EEB-AB10-E85DDCB0F396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>SUM(G18:J18)</f>
        <v>0</v>
      </c>
      <c r="Q18" s="4"/>
    </row>
    <row r="19" spans="2:20" x14ac:dyDescent="0.15">
      <c r="F19">
        <f t="shared" ref="F19:F28" si="3"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7BF9-8EE7-414C-A3C0-2A92D068EBC7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5B541-306F-41AC-9DA3-933C34259C15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25944-AD2C-45D1-BE2A-3607B2779792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34A47-CE11-4C5E-989F-8E6FF52361A3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9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9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4</v>
      </c>
      <c r="D2">
        <v>4</v>
      </c>
      <c r="E2">
        <v>1</v>
      </c>
      <c r="F2">
        <v>1</v>
      </c>
      <c r="G2">
        <v>1</v>
      </c>
      <c r="P2" s="9">
        <f>IF(D2=0,"-",(G2+H2+I2+J2)/D2)</f>
        <v>0.25</v>
      </c>
      <c r="Q2" s="4">
        <f>IF(C2=0,"-",(G2+H2+I2+J2+M2)/(D2+M2))</f>
        <v>0.25</v>
      </c>
      <c r="R2" s="5">
        <f>IF(D2=0," ",(G2+H2*2+I2*3+J2*4)/D2)</f>
        <v>0.25</v>
      </c>
      <c r="S2" s="3"/>
    </row>
    <row r="3" spans="1:20" x14ac:dyDescent="0.15">
      <c r="A3" s="2" t="s">
        <v>75</v>
      </c>
      <c r="B3" s="12" t="s">
        <v>69</v>
      </c>
      <c r="C3">
        <v>4</v>
      </c>
      <c r="D3">
        <v>4</v>
      </c>
      <c r="E3">
        <v>3</v>
      </c>
      <c r="F3">
        <v>1</v>
      </c>
      <c r="G3">
        <v>1</v>
      </c>
      <c r="P3" s="9">
        <f>IF(D3=0,"-",(G3+H3+I3+J3)/D3)</f>
        <v>0.25</v>
      </c>
      <c r="Q3" s="4">
        <f>IF(C3=0,"-",(G3+H3+I3+J3+M3)/(D3+M3))</f>
        <v>0.25</v>
      </c>
      <c r="R3" s="5">
        <f t="shared" ref="R3:R9" si="0">IF(D3=0," ",(G3+H3*2+I3*3+J3*4)/D3)</f>
        <v>0.25</v>
      </c>
      <c r="T3">
        <v>1</v>
      </c>
    </row>
    <row r="4" spans="1:20" x14ac:dyDescent="0.15">
      <c r="A4" s="2" t="s">
        <v>76</v>
      </c>
      <c r="B4" s="12" t="s">
        <v>69</v>
      </c>
      <c r="P4" s="9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M5">
        <v>1</v>
      </c>
      <c r="P5" s="9">
        <f t="shared" ref="P5:P9" si="2">IF(D5=0,"-",(G5+H5+I5+J5)/D5)</f>
        <v>0</v>
      </c>
      <c r="Q5" s="4">
        <f t="shared" si="1"/>
        <v>0.33333333333333331</v>
      </c>
      <c r="R5" s="5">
        <f t="shared" si="0"/>
        <v>0</v>
      </c>
      <c r="T5">
        <v>1</v>
      </c>
    </row>
    <row r="6" spans="1:20" x14ac:dyDescent="0.15">
      <c r="A6" s="2" t="s">
        <v>87</v>
      </c>
      <c r="B6" s="12" t="s">
        <v>88</v>
      </c>
      <c r="C6">
        <v>4</v>
      </c>
      <c r="D6">
        <v>2</v>
      </c>
      <c r="F6">
        <v>1</v>
      </c>
      <c r="G6">
        <v>1</v>
      </c>
      <c r="M6">
        <v>2</v>
      </c>
      <c r="P6" s="9">
        <f t="shared" si="2"/>
        <v>0.5</v>
      </c>
      <c r="Q6" s="4">
        <f t="shared" si="1"/>
        <v>0.75</v>
      </c>
      <c r="R6" s="5">
        <f t="shared" si="0"/>
        <v>0.5</v>
      </c>
      <c r="T6">
        <v>3</v>
      </c>
    </row>
    <row r="7" spans="1:20" x14ac:dyDescent="0.15">
      <c r="A7" s="2" t="s">
        <v>90</v>
      </c>
      <c r="B7" s="12" t="s">
        <v>69</v>
      </c>
      <c r="C7">
        <v>2</v>
      </c>
      <c r="D7">
        <v>1</v>
      </c>
      <c r="E7">
        <v>1</v>
      </c>
      <c r="M7">
        <v>1</v>
      </c>
      <c r="O7">
        <v>1</v>
      </c>
      <c r="P7" s="9">
        <f t="shared" si="2"/>
        <v>0</v>
      </c>
      <c r="Q7" s="4">
        <f t="shared" si="1"/>
        <v>0.5</v>
      </c>
      <c r="R7" s="5">
        <f t="shared" si="0"/>
        <v>0</v>
      </c>
    </row>
    <row r="8" spans="1:20" x14ac:dyDescent="0.15">
      <c r="A8" s="2" t="s">
        <v>94</v>
      </c>
      <c r="B8" s="12" t="s">
        <v>95</v>
      </c>
      <c r="C8">
        <v>2</v>
      </c>
      <c r="D8">
        <v>2</v>
      </c>
      <c r="E8">
        <v>1</v>
      </c>
      <c r="F8">
        <v>1</v>
      </c>
      <c r="G8">
        <v>1</v>
      </c>
      <c r="O8">
        <v>1</v>
      </c>
      <c r="P8" s="9">
        <f>IF(D8=0,"-",(G8+H8+I8+J8)/D8)</f>
        <v>0.5</v>
      </c>
      <c r="Q8" s="4">
        <f t="shared" si="1"/>
        <v>0.5</v>
      </c>
      <c r="R8" s="5">
        <f t="shared" si="0"/>
        <v>0.5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F9">
        <v>1</v>
      </c>
      <c r="G9">
        <v>1</v>
      </c>
      <c r="P9" s="9">
        <f t="shared" si="2"/>
        <v>0.33333333333333331</v>
      </c>
      <c r="Q9" s="4">
        <f t="shared" si="1"/>
        <v>0.33333333333333331</v>
      </c>
      <c r="R9" s="5">
        <f t="shared" si="0"/>
        <v>0.33333333333333331</v>
      </c>
    </row>
    <row r="10" spans="1:20" x14ac:dyDescent="0.15">
      <c r="A10" s="2" t="s">
        <v>101</v>
      </c>
      <c r="B10" s="12" t="s">
        <v>102</v>
      </c>
      <c r="C10">
        <v>2</v>
      </c>
      <c r="D10">
        <v>2</v>
      </c>
      <c r="E10">
        <v>1</v>
      </c>
      <c r="F10">
        <v>1</v>
      </c>
      <c r="P10" s="9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  <c r="T10">
        <v>1</v>
      </c>
    </row>
    <row r="11" spans="1:20" x14ac:dyDescent="0.15">
      <c r="A11" s="2" t="s">
        <v>104</v>
      </c>
      <c r="B11" s="12" t="s">
        <v>105</v>
      </c>
      <c r="C11">
        <v>3</v>
      </c>
      <c r="D11">
        <v>3</v>
      </c>
      <c r="O11">
        <v>2</v>
      </c>
      <c r="P11" s="9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  <c r="S11">
        <v>1</v>
      </c>
    </row>
    <row r="12" spans="1:20" x14ac:dyDescent="0.15">
      <c r="A12" s="2" t="s">
        <v>107</v>
      </c>
      <c r="B12" s="12" t="s">
        <v>108</v>
      </c>
      <c r="C12">
        <v>3</v>
      </c>
      <c r="D12">
        <v>3</v>
      </c>
      <c r="P12" s="9">
        <f>IF(D12=0,"-",(G12+H12+I12+J12)/D12)</f>
        <v>0</v>
      </c>
      <c r="Q12" s="4">
        <f>IF(C12=0,"-",(G12+H12+I12+J12+M12)/(D12+M12))</f>
        <v>0</v>
      </c>
      <c r="R12" s="5">
        <f>IF(D12=0," ",(G12+H12*2+I12*3+J12*4)/D12)</f>
        <v>0</v>
      </c>
      <c r="T12">
        <v>1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F13">
        <v>1</v>
      </c>
      <c r="G13">
        <v>1</v>
      </c>
      <c r="O13">
        <v>1</v>
      </c>
      <c r="P13" s="9">
        <f>IF(D13=0,"-",(G13+H13+I13+J13)/D13)</f>
        <v>0.33333333333333331</v>
      </c>
      <c r="Q13" s="4">
        <f>IF(C13=0,"-",(G13+H13+I13+J13+M13)/(D13+M13))</f>
        <v>0.33333333333333331</v>
      </c>
      <c r="R13" s="5">
        <f>IF(D13=0," ",(G13+H13*2+I13*3+J13*4)/D13)</f>
        <v>0.33333333333333331</v>
      </c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33</v>
      </c>
      <c r="D30">
        <f t="shared" ref="D30:O30" si="7">SUM(D2:D28)</f>
        <v>29</v>
      </c>
      <c r="E30">
        <f t="shared" si="7"/>
        <v>8</v>
      </c>
      <c r="F30">
        <f t="shared" si="7"/>
        <v>7</v>
      </c>
      <c r="G30">
        <f t="shared" si="7"/>
        <v>6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0</v>
      </c>
      <c r="L30">
        <f t="shared" si="7"/>
        <v>0</v>
      </c>
      <c r="M30">
        <f t="shared" si="7"/>
        <v>4</v>
      </c>
      <c r="N30">
        <f t="shared" si="7"/>
        <v>0</v>
      </c>
      <c r="O30">
        <f t="shared" si="7"/>
        <v>5</v>
      </c>
      <c r="P30" s="9">
        <f>IF(D30=0,"-",(G30+H30+I30+J30)/D30)</f>
        <v>0.20689655172413793</v>
      </c>
      <c r="Q30" s="4">
        <f>IF(C30=0,"-",(G30+H30+I30+J30+M30)/(D30+M30))</f>
        <v>0.30303030303030304</v>
      </c>
      <c r="R30" s="5">
        <f>IF(D30=0," ",(G30+H30*2+I30*3+J30*4)/D30)</f>
        <v>0.20689655172413793</v>
      </c>
      <c r="S30">
        <f>SUM(S2:S29)</f>
        <v>1</v>
      </c>
      <c r="T30">
        <f>SUM(T2:T29)</f>
        <v>7</v>
      </c>
    </row>
    <row r="31" spans="2:20" x14ac:dyDescent="0.15">
      <c r="B31" s="12" t="s">
        <v>40</v>
      </c>
      <c r="C31">
        <f>SUM(C12:C14)</f>
        <v>6</v>
      </c>
      <c r="D31">
        <f>SUM(D12:D14)</f>
        <v>6</v>
      </c>
      <c r="E31">
        <f t="shared" ref="E31:O31" si="8">SUM(E12:E14)</f>
        <v>0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1</v>
      </c>
      <c r="P31" s="1">
        <f>IF(D31=0,"-",(G31+H31+I31+J31)/D31)</f>
        <v>0.16666666666666666</v>
      </c>
      <c r="Q31" s="4">
        <f>IF(C31=0,"-",(G31+H31+I31+J31+M31)/(D31+M31))</f>
        <v>0.16666666666666666</v>
      </c>
      <c r="R31" s="5">
        <f>IF(D31=0," ",(G31+H31*2+I31*3+J31*4)/D31)</f>
        <v>0.16666666666666666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1453-3229-425D-816E-0E4AA62DEE42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47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0578-2E8B-47C2-BFF6-3077E11705D9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57C67-1B4F-4395-8662-BD13BB4364C4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3639-2AD7-4E45-BE20-BF0F851605B5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>SUM(G19:J19)</f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AFCC5-16FB-497F-A7DF-E33CB742CAEF}">
  <sheetPr>
    <tabColor theme="1" tint="0.499984740745262"/>
  </sheetPr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6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6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6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6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Q10" s="4"/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6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DC04-C8F7-4D8D-8163-6BE2C9DFE753}">
  <dimension ref="A1"/>
  <sheetViews>
    <sheetView topLeftCell="A8" workbookViewId="0">
      <selection activeCell="A10" sqref="A10"/>
    </sheetView>
  </sheetViews>
  <sheetFormatPr defaultRowHeight="13.5" x14ac:dyDescent="0.15"/>
  <sheetData/>
  <phoneticPr fontId="4"/>
  <pageMargins left="0.78740157480314965" right="0.78740157480314965" top="0.98425196850393704" bottom="0.98425196850393704" header="0.51181102362204722" footer="0.51181102362204722"/>
  <pageSetup paperSize="9" scale="83" orientation="portrait" verticalDpi="0" r:id="rId1"/>
  <headerFooter alignWithMargins="0">
    <oddHeader>&amp;L&amp;"Brush Script MT,斜体"&amp;24Good Fellows&amp;"ＭＳ Ｐゴシック,標準"&amp;11 &amp;"ＭＳ Ｐ明朝,太字"&amp;20 2023年度打撃成績表（&amp;A）&amp;R&amp;D</oddHeader>
    <oddFooter>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D089-8870-4038-9F56-3C5EF58C8D9B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6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6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6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C3">
        <v>4</v>
      </c>
      <c r="D3">
        <v>3</v>
      </c>
      <c r="E3">
        <v>3</v>
      </c>
      <c r="F3">
        <v>2</v>
      </c>
      <c r="G3">
        <v>2</v>
      </c>
      <c r="K3">
        <v>6</v>
      </c>
      <c r="M3">
        <v>1</v>
      </c>
      <c r="P3" s="6">
        <f>IF(D3=0,"-",(G3+H3+I3+J3)/D3)</f>
        <v>0.66666666666666663</v>
      </c>
      <c r="Q3" s="4">
        <f>IF(C3=0,"-",(G3+H3+I3+J3+M3)/(D3+M3))</f>
        <v>0.75</v>
      </c>
      <c r="R3" s="5">
        <f t="shared" ref="R3:R9" si="0">IF(D3=0," ",(G3+H3*2+I3*3+J3*4)/D3)</f>
        <v>0.66666666666666663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P4" s="6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P5" s="6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87</v>
      </c>
      <c r="B6" s="12" t="s">
        <v>88</v>
      </c>
      <c r="P6" s="6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C7">
        <v>3</v>
      </c>
      <c r="D7">
        <v>1</v>
      </c>
      <c r="E7">
        <v>1</v>
      </c>
      <c r="F7">
        <v>1</v>
      </c>
      <c r="G7">
        <v>1</v>
      </c>
      <c r="K7">
        <v>1</v>
      </c>
      <c r="M7">
        <v>2</v>
      </c>
      <c r="P7" s="6">
        <f t="shared" si="2"/>
        <v>1</v>
      </c>
      <c r="Q7" s="4">
        <f t="shared" si="1"/>
        <v>1</v>
      </c>
      <c r="R7" s="5">
        <f t="shared" si="0"/>
        <v>1</v>
      </c>
      <c r="T7">
        <v>1</v>
      </c>
    </row>
    <row r="8" spans="1:20" x14ac:dyDescent="0.15">
      <c r="A8" s="2" t="s">
        <v>94</v>
      </c>
      <c r="B8" s="12" t="s">
        <v>95</v>
      </c>
      <c r="C8">
        <v>3</v>
      </c>
      <c r="D8">
        <v>1</v>
      </c>
      <c r="E8">
        <v>1</v>
      </c>
      <c r="F8">
        <v>1</v>
      </c>
      <c r="G8">
        <v>1</v>
      </c>
      <c r="K8">
        <v>1</v>
      </c>
      <c r="M8">
        <v>2</v>
      </c>
      <c r="P8" s="6">
        <f>IF(D8=0,"-",(G8+H8+I8+J8)/D8)</f>
        <v>1</v>
      </c>
      <c r="Q8" s="4">
        <f t="shared" si="1"/>
        <v>1</v>
      </c>
      <c r="R8" s="5">
        <f t="shared" si="0"/>
        <v>1</v>
      </c>
      <c r="T8">
        <v>2</v>
      </c>
    </row>
    <row r="9" spans="1:20" x14ac:dyDescent="0.15">
      <c r="A9" s="2" t="s">
        <v>97</v>
      </c>
      <c r="B9" s="12" t="s">
        <v>98</v>
      </c>
      <c r="P9" s="6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P10" s="6" t="str">
        <f t="shared" ref="P10:P14" si="3">IF(D10=0,"-",(G10+H10+I10+J10)/D10)</f>
        <v>-</v>
      </c>
      <c r="Q10" s="4" t="str">
        <f t="shared" ref="Q10:Q14" si="4">IF(C10=0,"-",(G10+H10+I10+J10+M10)/(D10+M10))</f>
        <v>-</v>
      </c>
      <c r="R10" s="5" t="str">
        <f t="shared" ref="R10:R14" si="5"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P11" s="6" t="str">
        <f t="shared" si="3"/>
        <v>-</v>
      </c>
      <c r="Q11" s="4" t="str">
        <f t="shared" si="4"/>
        <v>-</v>
      </c>
      <c r="R11" s="5" t="str">
        <f t="shared" si="5"/>
        <v xml:space="preserve"> </v>
      </c>
    </row>
    <row r="12" spans="1:20" x14ac:dyDescent="0.15">
      <c r="A12" s="2" t="s">
        <v>107</v>
      </c>
      <c r="B12" s="12" t="s">
        <v>108</v>
      </c>
      <c r="P12" s="6" t="str">
        <f t="shared" si="3"/>
        <v>-</v>
      </c>
      <c r="Q12" s="4" t="str">
        <f t="shared" si="4"/>
        <v>-</v>
      </c>
      <c r="R12" s="5" t="str">
        <f t="shared" si="5"/>
        <v xml:space="preserve"> </v>
      </c>
    </row>
    <row r="13" spans="1:20" x14ac:dyDescent="0.15">
      <c r="A13" s="2" t="s">
        <v>110</v>
      </c>
      <c r="B13" s="12" t="s">
        <v>69</v>
      </c>
      <c r="P13" s="6" t="str">
        <f t="shared" si="3"/>
        <v>-</v>
      </c>
      <c r="Q13" s="4" t="str">
        <f t="shared" si="4"/>
        <v>-</v>
      </c>
      <c r="R13" s="5" t="str">
        <f t="shared" si="5"/>
        <v xml:space="preserve"> </v>
      </c>
    </row>
    <row r="14" spans="1:20" x14ac:dyDescent="0.15">
      <c r="A14" s="2" t="s">
        <v>116</v>
      </c>
      <c r="B14" s="12" t="s">
        <v>69</v>
      </c>
      <c r="C14">
        <v>1</v>
      </c>
      <c r="D14">
        <v>1</v>
      </c>
      <c r="F14">
        <v>1</v>
      </c>
      <c r="G14">
        <v>1</v>
      </c>
      <c r="P14" s="6">
        <f t="shared" si="3"/>
        <v>1</v>
      </c>
      <c r="Q14" s="4">
        <f t="shared" si="4"/>
        <v>1</v>
      </c>
      <c r="R14" s="5">
        <f t="shared" si="5"/>
        <v>1</v>
      </c>
      <c r="T14">
        <v>1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13</v>
      </c>
      <c r="D30">
        <f t="shared" ref="D30:O30" si="7">SUM(D2:D28)</f>
        <v>8</v>
      </c>
      <c r="E30">
        <f t="shared" si="7"/>
        <v>5</v>
      </c>
      <c r="F30">
        <f t="shared" si="7"/>
        <v>5</v>
      </c>
      <c r="G30">
        <f t="shared" si="7"/>
        <v>5</v>
      </c>
      <c r="H30">
        <f t="shared" si="7"/>
        <v>0</v>
      </c>
      <c r="I30">
        <f t="shared" si="7"/>
        <v>0</v>
      </c>
      <c r="J30">
        <f t="shared" si="7"/>
        <v>0</v>
      </c>
      <c r="K30">
        <f t="shared" si="7"/>
        <v>8</v>
      </c>
      <c r="L30">
        <f t="shared" si="7"/>
        <v>0</v>
      </c>
      <c r="M30">
        <f t="shared" si="7"/>
        <v>5</v>
      </c>
      <c r="N30">
        <f t="shared" si="7"/>
        <v>0</v>
      </c>
      <c r="O30">
        <f t="shared" si="7"/>
        <v>0</v>
      </c>
      <c r="P30" s="6">
        <f>IF(D30=0,"-",(G30+H30+I30+J30)/D30)</f>
        <v>0.625</v>
      </c>
      <c r="Q30" s="4">
        <f>IF(C30=0,"-",(G30+H30+I30+J30+M30)/(D30+M30))</f>
        <v>0.76923076923076927</v>
      </c>
      <c r="R30" s="5">
        <f>IF(D30=0," ",(G30+H30*2+I30*3+J30*4)/D30)</f>
        <v>0.625</v>
      </c>
      <c r="S30">
        <f>SUM(S2:S29)</f>
        <v>0</v>
      </c>
      <c r="T30">
        <f>SUM(T2:T29)</f>
        <v>4</v>
      </c>
    </row>
    <row r="31" spans="2:20" x14ac:dyDescent="0.15">
      <c r="B31" s="12" t="s">
        <v>40</v>
      </c>
      <c r="C31">
        <f>SUM(C12:C14)</f>
        <v>1</v>
      </c>
      <c r="D31">
        <f>SUM(D12:D14)</f>
        <v>1</v>
      </c>
      <c r="E31">
        <f t="shared" ref="E31:O31" si="8">SUM(E12:E14)</f>
        <v>0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0</v>
      </c>
      <c r="N31">
        <f t="shared" si="8"/>
        <v>0</v>
      </c>
      <c r="O31">
        <f t="shared" si="8"/>
        <v>0</v>
      </c>
      <c r="P31" s="1">
        <f>IF(D31=0,"-",(G31+H31+I31+J31)/D31)</f>
        <v>1</v>
      </c>
      <c r="Q31" s="4">
        <f>IF(C31=0,"-",(G31+H31+I31+J31+M31)/(D31+M31))</f>
        <v>1</v>
      </c>
      <c r="R31" s="5">
        <f>IF(D31=0," ",(G31+H31*2+I31*3+J31*4)/D31)</f>
        <v>1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F9387-FF4E-415E-8469-048610E25A36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4</v>
      </c>
      <c r="D2">
        <v>3</v>
      </c>
      <c r="E2">
        <v>2</v>
      </c>
      <c r="M2">
        <v>1</v>
      </c>
      <c r="P2" s="1">
        <f>IF(D2=0,"-",(G2+H2+I2+J2)/D2)</f>
        <v>0</v>
      </c>
      <c r="Q2" s="4">
        <f>IF(C2=0,"-",(G2+H2+I2+J2+M2)/(D2+M2))</f>
        <v>0.25</v>
      </c>
      <c r="R2" s="5">
        <f>IF(D2=0," ",(G2+H2*2+I2*3+J2*4)/D2)</f>
        <v>0</v>
      </c>
      <c r="S2" s="3"/>
    </row>
    <row r="3" spans="1:20" x14ac:dyDescent="0.15">
      <c r="A3" s="2" t="s">
        <v>75</v>
      </c>
      <c r="B3" s="12" t="s">
        <v>69</v>
      </c>
      <c r="C3">
        <v>4</v>
      </c>
      <c r="D3">
        <v>4</v>
      </c>
      <c r="E3">
        <v>3</v>
      </c>
      <c r="F3">
        <v>1</v>
      </c>
      <c r="G3">
        <v>1</v>
      </c>
      <c r="N3">
        <v>1</v>
      </c>
      <c r="P3" s="1">
        <f>IF(D3=0,"-",(G3+H3+I3+J3)/D3)</f>
        <v>0.25</v>
      </c>
      <c r="Q3" s="4">
        <f>IF(C3=0,"-",(G3+H3+I3+J3+M3)/(D3+M3))</f>
        <v>0.25</v>
      </c>
      <c r="R3" s="5">
        <f t="shared" ref="R3:R10" si="0">IF(D3=0," ",(G3+H3*2+I3*3+J3*4)/D3)</f>
        <v>0.25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P4" s="1">
        <f>IF(D4=0,"-",(G4+H4+I4+J4)/D4)</f>
        <v>0</v>
      </c>
      <c r="Q4" s="4">
        <f t="shared" ref="Q4:Q10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C5">
        <v>3</v>
      </c>
      <c r="D5">
        <v>2</v>
      </c>
      <c r="M5">
        <v>1</v>
      </c>
      <c r="O5">
        <v>2</v>
      </c>
      <c r="P5" s="1">
        <f t="shared" ref="P5:P10" si="2">IF(D5=0,"-",(G5+H5+I5+J5)/D5)</f>
        <v>0</v>
      </c>
      <c r="Q5" s="4">
        <f t="shared" si="1"/>
        <v>0.33333333333333331</v>
      </c>
      <c r="R5" s="5">
        <f t="shared" si="0"/>
        <v>0</v>
      </c>
      <c r="T5">
        <v>1</v>
      </c>
    </row>
    <row r="6" spans="1:20" x14ac:dyDescent="0.15">
      <c r="A6" s="2" t="s">
        <v>87</v>
      </c>
      <c r="B6" s="12" t="s">
        <v>88</v>
      </c>
      <c r="C6">
        <v>4</v>
      </c>
      <c r="D6">
        <v>1</v>
      </c>
      <c r="E6">
        <v>3</v>
      </c>
      <c r="M6">
        <v>3</v>
      </c>
      <c r="N6">
        <v>1</v>
      </c>
      <c r="P6" s="1">
        <f t="shared" si="2"/>
        <v>0</v>
      </c>
      <c r="Q6" s="4">
        <f t="shared" si="1"/>
        <v>0.75</v>
      </c>
      <c r="R6" s="5">
        <f t="shared" si="0"/>
        <v>0</v>
      </c>
    </row>
    <row r="7" spans="1:20" x14ac:dyDescent="0.15">
      <c r="A7" s="2" t="s">
        <v>90</v>
      </c>
      <c r="B7" s="12" t="s">
        <v>69</v>
      </c>
      <c r="C7">
        <v>3</v>
      </c>
      <c r="D7">
        <v>2</v>
      </c>
      <c r="E7">
        <v>2</v>
      </c>
      <c r="F7">
        <v>1</v>
      </c>
      <c r="H7">
        <v>1</v>
      </c>
      <c r="K7">
        <v>2</v>
      </c>
      <c r="M7">
        <v>1</v>
      </c>
      <c r="P7" s="1">
        <f t="shared" si="2"/>
        <v>0.5</v>
      </c>
      <c r="Q7" s="4">
        <f t="shared" si="1"/>
        <v>0.66666666666666663</v>
      </c>
      <c r="R7" s="5">
        <f t="shared" si="0"/>
        <v>1</v>
      </c>
      <c r="T7">
        <v>1</v>
      </c>
    </row>
    <row r="8" spans="1:20" x14ac:dyDescent="0.15">
      <c r="A8" s="2" t="s">
        <v>94</v>
      </c>
      <c r="B8" s="12" t="s">
        <v>95</v>
      </c>
      <c r="C8">
        <v>2</v>
      </c>
      <c r="D8">
        <v>1</v>
      </c>
      <c r="E8">
        <v>1</v>
      </c>
      <c r="M8">
        <v>1</v>
      </c>
      <c r="P8" s="1">
        <f>IF(D8=0,"-",(G8+H8+I8+J8)/D8)</f>
        <v>0</v>
      </c>
      <c r="Q8" s="4">
        <f t="shared" si="1"/>
        <v>0.5</v>
      </c>
      <c r="R8" s="5">
        <f t="shared" si="0"/>
        <v>0</v>
      </c>
    </row>
    <row r="9" spans="1:20" x14ac:dyDescent="0.15">
      <c r="A9" s="2" t="s">
        <v>97</v>
      </c>
      <c r="B9" s="12" t="s">
        <v>98</v>
      </c>
      <c r="C9">
        <v>3</v>
      </c>
      <c r="D9">
        <v>3</v>
      </c>
      <c r="E9">
        <v>1</v>
      </c>
      <c r="P9" s="1">
        <f t="shared" si="2"/>
        <v>0</v>
      </c>
      <c r="Q9" s="4">
        <f t="shared" si="1"/>
        <v>0</v>
      </c>
      <c r="R9" s="5">
        <f t="shared" si="0"/>
        <v>0</v>
      </c>
    </row>
    <row r="10" spans="1:20" x14ac:dyDescent="0.15">
      <c r="A10" s="2" t="s">
        <v>101</v>
      </c>
      <c r="B10" s="12" t="s">
        <v>102</v>
      </c>
      <c r="C10">
        <v>2</v>
      </c>
      <c r="D10">
        <v>1</v>
      </c>
      <c r="M10">
        <v>1</v>
      </c>
      <c r="P10" s="1">
        <f t="shared" si="2"/>
        <v>0</v>
      </c>
      <c r="Q10" s="4">
        <f t="shared" si="1"/>
        <v>0.5</v>
      </c>
      <c r="R10" s="5">
        <f t="shared" si="0"/>
        <v>0</v>
      </c>
    </row>
    <row r="11" spans="1:20" x14ac:dyDescent="0.15">
      <c r="A11" s="2" t="s">
        <v>104</v>
      </c>
      <c r="B11" s="12" t="s">
        <v>105</v>
      </c>
      <c r="P11" s="1" t="str">
        <f>IF(D11=0,"-",(G11+H11+I11+J11)/D11)</f>
        <v>-</v>
      </c>
      <c r="Q11" s="4" t="str">
        <f>IF(C11=0,"-",(G11+H11+I11+J11+M11)/(D11+M11))</f>
        <v>-</v>
      </c>
      <c r="R11" s="5" t="str">
        <f>IF(D11=0," ",(G11+H11*2+I11*3+J11*4)/D11)</f>
        <v xml:space="preserve"> </v>
      </c>
    </row>
    <row r="12" spans="1:20" x14ac:dyDescent="0.15">
      <c r="A12" s="2" t="s">
        <v>107</v>
      </c>
      <c r="B12" s="12" t="s">
        <v>108</v>
      </c>
      <c r="C12">
        <v>3</v>
      </c>
      <c r="D12">
        <v>2</v>
      </c>
      <c r="E12">
        <v>1</v>
      </c>
      <c r="M12">
        <v>1</v>
      </c>
      <c r="P12" s="1">
        <f>IF(D12=0,"-",(G12+H12+I12+J12)/D12)</f>
        <v>0</v>
      </c>
      <c r="Q12" s="4">
        <f>IF(C12=0,"-",(G12+H12+I12+J12+M12)/(D12+M12))</f>
        <v>0.33333333333333331</v>
      </c>
      <c r="R12" s="5">
        <f>IF(D12=0," ",(G12+H12*2+I12*3+J12*4)/D12)</f>
        <v>0</v>
      </c>
      <c r="S12">
        <v>1</v>
      </c>
    </row>
    <row r="13" spans="1:20" x14ac:dyDescent="0.15">
      <c r="A13" s="2" t="s">
        <v>110</v>
      </c>
      <c r="B13" s="12" t="s">
        <v>69</v>
      </c>
      <c r="P13" s="1" t="str">
        <f t="shared" ref="P13:P14" si="3">IF(D13=0,"-",(G13+H13+I13+J13)/D13)</f>
        <v>-</v>
      </c>
      <c r="Q13" s="4" t="str">
        <f t="shared" ref="Q13:Q14" si="4">IF(C13=0,"-",(G13+H13+I13+J13+M13)/(D13+M13))</f>
        <v>-</v>
      </c>
      <c r="R13" s="5" t="str">
        <f t="shared" ref="R13:R14" si="5">IF(D13=0," ",(G13+H13*2+I13*3+J13*4)/D13)</f>
        <v xml:space="preserve"> </v>
      </c>
    </row>
    <row r="14" spans="1:20" x14ac:dyDescent="0.15">
      <c r="A14" s="2" t="s">
        <v>116</v>
      </c>
      <c r="B14" s="12" t="s">
        <v>69</v>
      </c>
      <c r="C14">
        <v>2</v>
      </c>
      <c r="D14">
        <v>1</v>
      </c>
      <c r="E14">
        <v>1</v>
      </c>
      <c r="F14">
        <v>1</v>
      </c>
      <c r="G14">
        <v>1</v>
      </c>
      <c r="M14">
        <v>1</v>
      </c>
      <c r="P14" s="1">
        <f t="shared" si="3"/>
        <v>1</v>
      </c>
      <c r="Q14" s="4">
        <f t="shared" si="4"/>
        <v>1</v>
      </c>
      <c r="R14" s="5">
        <f t="shared" si="5"/>
        <v>1</v>
      </c>
      <c r="T14">
        <v>1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32</v>
      </c>
      <c r="D30">
        <f t="shared" ref="D30:O30" si="7">SUM(D2:D28)</f>
        <v>22</v>
      </c>
      <c r="E30">
        <f t="shared" si="7"/>
        <v>14</v>
      </c>
      <c r="F30">
        <f t="shared" si="7"/>
        <v>3</v>
      </c>
      <c r="G30">
        <f t="shared" si="7"/>
        <v>2</v>
      </c>
      <c r="H30">
        <f t="shared" si="7"/>
        <v>1</v>
      </c>
      <c r="I30">
        <f t="shared" si="7"/>
        <v>0</v>
      </c>
      <c r="J30">
        <f t="shared" si="7"/>
        <v>0</v>
      </c>
      <c r="K30">
        <f t="shared" si="7"/>
        <v>2</v>
      </c>
      <c r="L30">
        <f t="shared" si="7"/>
        <v>0</v>
      </c>
      <c r="M30">
        <f t="shared" si="7"/>
        <v>10</v>
      </c>
      <c r="N30">
        <f t="shared" si="7"/>
        <v>2</v>
      </c>
      <c r="O30">
        <f t="shared" si="7"/>
        <v>2</v>
      </c>
      <c r="P30" s="1">
        <f>IF(D30=0,"-",(G30+H30+I30+J30)/D30)</f>
        <v>0.13636363636363635</v>
      </c>
      <c r="Q30" s="4">
        <f>IF(C30=0,"-",(G30+H30+I30+J30+M30)/(D30+M30))</f>
        <v>0.40625</v>
      </c>
      <c r="R30" s="5">
        <f>IF(D30=0," ",(G30+H30*2+I30*3+J30*4)/D30)</f>
        <v>0.18181818181818182</v>
      </c>
      <c r="S30">
        <f>SUM(S2:S29)</f>
        <v>1</v>
      </c>
      <c r="T30">
        <f>SUM(T2:T29)</f>
        <v>3</v>
      </c>
    </row>
    <row r="31" spans="2:20" x14ac:dyDescent="0.15">
      <c r="B31" s="12" t="s">
        <v>40</v>
      </c>
      <c r="C31">
        <f>SUM(C12:C14)</f>
        <v>5</v>
      </c>
      <c r="D31">
        <f>SUM(D12:D14)</f>
        <v>3</v>
      </c>
      <c r="E31">
        <f t="shared" ref="E31:O31" si="8">SUM(E12:E14)</f>
        <v>2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2</v>
      </c>
      <c r="N31">
        <f t="shared" si="8"/>
        <v>0</v>
      </c>
      <c r="O31">
        <f t="shared" si="8"/>
        <v>0</v>
      </c>
      <c r="P31" s="1">
        <f>IF(D31=0,"-",(G31+H31+I31+J31)/D31)</f>
        <v>0.33333333333333331</v>
      </c>
      <c r="Q31" s="4">
        <f>IF(C31=0,"-",(G31+H31+I31+J31+M31)/(D31+M31))</f>
        <v>0.6</v>
      </c>
      <c r="R31" s="5">
        <f>IF(D31=0," ",(G31+H31*2+I31*3+J31*4)/D31)</f>
        <v>0.33333333333333331</v>
      </c>
      <c r="S31">
        <f>SUM(S12:S14)</f>
        <v>1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F3345-71CF-4D8F-999C-E515A7BE64A1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C2">
        <v>4</v>
      </c>
      <c r="D2">
        <v>3</v>
      </c>
      <c r="E2">
        <v>1</v>
      </c>
      <c r="F2">
        <v>1</v>
      </c>
      <c r="G2">
        <v>1</v>
      </c>
      <c r="P2" s="1">
        <f>IF(D2=0,"-",(G2+H2+I2+J2)/D2)</f>
        <v>0.33333333333333331</v>
      </c>
      <c r="Q2" s="4">
        <f>IF(C2=0,"-",(G2+H2+I2+J2+M2)/(D2+M2))</f>
        <v>0.33333333333333331</v>
      </c>
      <c r="R2" s="5">
        <f>IF(D2=0," ",(G2+H2*2+I2*3+J2*4)/D2)</f>
        <v>0.33333333333333331</v>
      </c>
      <c r="S2" s="3"/>
    </row>
    <row r="3" spans="1:20" x14ac:dyDescent="0.15">
      <c r="A3" s="2" t="s">
        <v>75</v>
      </c>
      <c r="B3" s="12" t="s">
        <v>69</v>
      </c>
      <c r="C3">
        <v>4</v>
      </c>
      <c r="D3">
        <v>3</v>
      </c>
      <c r="E3">
        <v>2</v>
      </c>
      <c r="F3">
        <v>1</v>
      </c>
      <c r="J3">
        <v>1</v>
      </c>
      <c r="K3">
        <v>2</v>
      </c>
      <c r="M3">
        <v>1</v>
      </c>
      <c r="O3">
        <v>1</v>
      </c>
      <c r="P3" s="1">
        <f>IF(D3=0,"-",(G3+H3+I3+J3)/D3)</f>
        <v>0.33333333333333331</v>
      </c>
      <c r="Q3" s="4">
        <f>IF(C3=0,"-",(G3+H3+I3+J3+M3)/(D3+M3))</f>
        <v>0.5</v>
      </c>
      <c r="R3" s="5">
        <f t="shared" ref="R3:R9" si="0">IF(D3=0," ",(G3+H3*2+I3*3+J3*4)/D3)</f>
        <v>1.3333333333333333</v>
      </c>
    </row>
    <row r="4" spans="1:20" x14ac:dyDescent="0.15">
      <c r="A4" s="2" t="s">
        <v>76</v>
      </c>
      <c r="B4" s="12" t="s">
        <v>69</v>
      </c>
      <c r="C4">
        <v>2</v>
      </c>
      <c r="D4">
        <v>2</v>
      </c>
      <c r="P4" s="1">
        <f>IF(D4=0,"-",(G4+H4+I4+J4)/D4)</f>
        <v>0</v>
      </c>
      <c r="Q4" s="4">
        <f t="shared" ref="Q4:Q9" si="1">IF(C4=0,"-",(G4+H4+I4+J4+M4)/(D4+M4))</f>
        <v>0</v>
      </c>
      <c r="R4" s="5">
        <f t="shared" si="0"/>
        <v>0</v>
      </c>
      <c r="S4">
        <v>1</v>
      </c>
    </row>
    <row r="5" spans="1:20" x14ac:dyDescent="0.15">
      <c r="A5" s="2" t="s">
        <v>77</v>
      </c>
      <c r="B5" s="12" t="s">
        <v>78</v>
      </c>
      <c r="P5" s="1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E6">
        <v>2</v>
      </c>
      <c r="F6">
        <v>1</v>
      </c>
      <c r="I6">
        <v>1</v>
      </c>
      <c r="K6">
        <v>1</v>
      </c>
      <c r="M6">
        <v>1</v>
      </c>
      <c r="O6">
        <v>1</v>
      </c>
      <c r="P6" s="1">
        <f t="shared" si="2"/>
        <v>0.33333333333333331</v>
      </c>
      <c r="Q6" s="4">
        <f t="shared" si="1"/>
        <v>0.5</v>
      </c>
      <c r="R6" s="5">
        <f t="shared" si="0"/>
        <v>1</v>
      </c>
    </row>
    <row r="7" spans="1:20" x14ac:dyDescent="0.15">
      <c r="A7" s="2" t="s">
        <v>90</v>
      </c>
      <c r="B7" s="12" t="s">
        <v>69</v>
      </c>
      <c r="C7">
        <v>2</v>
      </c>
      <c r="D7">
        <v>2</v>
      </c>
      <c r="F7">
        <v>1</v>
      </c>
      <c r="G7">
        <v>1</v>
      </c>
      <c r="K7">
        <v>1</v>
      </c>
      <c r="P7" s="1">
        <f t="shared" si="2"/>
        <v>0.5</v>
      </c>
      <c r="Q7" s="4">
        <f t="shared" si="1"/>
        <v>0.5</v>
      </c>
      <c r="R7" s="5">
        <f t="shared" si="0"/>
        <v>0.5</v>
      </c>
      <c r="T7">
        <v>1</v>
      </c>
    </row>
    <row r="8" spans="1:20" x14ac:dyDescent="0.15">
      <c r="A8" s="2" t="s">
        <v>94</v>
      </c>
      <c r="B8" s="12" t="s">
        <v>95</v>
      </c>
      <c r="C8">
        <v>3</v>
      </c>
      <c r="D8">
        <v>3</v>
      </c>
      <c r="E8">
        <v>1</v>
      </c>
      <c r="F8">
        <v>1</v>
      </c>
      <c r="I8">
        <v>1</v>
      </c>
      <c r="P8" s="1">
        <f>IF(D8=0,"-",(G8+H8+I8+J8)/D8)</f>
        <v>0.33333333333333331</v>
      </c>
      <c r="Q8" s="4">
        <f t="shared" si="1"/>
        <v>0.33333333333333331</v>
      </c>
      <c r="R8" s="5">
        <f t="shared" si="0"/>
        <v>1</v>
      </c>
    </row>
    <row r="9" spans="1:20" x14ac:dyDescent="0.15">
      <c r="A9" s="2" t="s">
        <v>97</v>
      </c>
      <c r="B9" s="12" t="s">
        <v>98</v>
      </c>
      <c r="P9" s="1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C10">
        <v>1</v>
      </c>
      <c r="D10">
        <v>1</v>
      </c>
      <c r="P10" s="1">
        <f t="shared" ref="P10" si="3">IF(D10=0,"-",(G10+H10+I10+J10)/D10)</f>
        <v>0</v>
      </c>
      <c r="Q10" s="4">
        <f t="shared" ref="Q10" si="4">IF(C10=0,"-",(G10+H10+I10+J10+M10)/(D10+M10))</f>
        <v>0</v>
      </c>
      <c r="R10" s="5">
        <f t="shared" ref="R10" si="5">IF(D10=0," ",(G10+H10*2+I10*3+J10*4)/D10)</f>
        <v>0</v>
      </c>
      <c r="S10">
        <v>1</v>
      </c>
    </row>
    <row r="11" spans="1:20" x14ac:dyDescent="0.15">
      <c r="A11" s="2" t="s">
        <v>104</v>
      </c>
      <c r="B11" s="12" t="s">
        <v>105</v>
      </c>
      <c r="C11">
        <v>2</v>
      </c>
      <c r="D11">
        <v>2</v>
      </c>
      <c r="P11" s="1">
        <f>IF(D11=0,"-",(G11+H11+I11+J11)/D11)</f>
        <v>0</v>
      </c>
      <c r="Q11" s="4">
        <f>IF(C11=0,"-",(G11+H11+I11+J11+M11)/(D11+M11))</f>
        <v>0</v>
      </c>
      <c r="R11" s="5">
        <f>IF(D11=0," ",(G11+H11*2+I11*3+J11*4)/D11)</f>
        <v>0</v>
      </c>
    </row>
    <row r="12" spans="1:20" x14ac:dyDescent="0.15">
      <c r="A12" s="2" t="s">
        <v>107</v>
      </c>
      <c r="B12" s="12" t="s">
        <v>108</v>
      </c>
      <c r="P12" s="1" t="str">
        <f>IF(D12=0,"-",(G12+H12+I12+J12)/D12)</f>
        <v>-</v>
      </c>
      <c r="Q12" s="4" t="str">
        <f>IF(C12=0,"-",(G12+H12+I12+J12+M12)/(D12+M12))</f>
        <v>-</v>
      </c>
      <c r="R12" s="5" t="str">
        <f>IF(D12=0," ",(G12+H12*2+I12*3+J12*4)/D12)</f>
        <v xml:space="preserve"> </v>
      </c>
    </row>
    <row r="13" spans="1:20" x14ac:dyDescent="0.15">
      <c r="A13" s="2" t="s">
        <v>110</v>
      </c>
      <c r="B13" s="12" t="s">
        <v>69</v>
      </c>
      <c r="C13">
        <v>3</v>
      </c>
      <c r="D13">
        <v>3</v>
      </c>
      <c r="F13">
        <v>1</v>
      </c>
      <c r="G13">
        <v>1</v>
      </c>
      <c r="O13">
        <v>1</v>
      </c>
      <c r="P13" s="1">
        <f>IF(D13=0,"-",(G13+H13+I13+J13)/D13)</f>
        <v>0.33333333333333331</v>
      </c>
      <c r="Q13" s="4">
        <f>IF(C13=0,"-",(G13+H13+I13+J13+M13)/(D13+M13))</f>
        <v>0.33333333333333331</v>
      </c>
      <c r="R13" s="5">
        <f>IF(D13=0," ",(G13+H13*2+I13*3+J13*4)/D13)</f>
        <v>0.33333333333333331</v>
      </c>
    </row>
    <row r="14" spans="1:20" x14ac:dyDescent="0.15">
      <c r="A14" s="2" t="s">
        <v>116</v>
      </c>
      <c r="B14" s="12" t="s">
        <v>69</v>
      </c>
      <c r="C14">
        <v>2</v>
      </c>
      <c r="D14">
        <v>1</v>
      </c>
      <c r="M14">
        <v>1</v>
      </c>
      <c r="P14" s="1">
        <f>IF(D14=0,"-",(G14+H14+I14+J14)/D14)</f>
        <v>0</v>
      </c>
      <c r="Q14" s="4">
        <f>IF(C14=0,"-",(G14+H14+I14+J14+M14)/(D14+M14))</f>
        <v>0.5</v>
      </c>
      <c r="R14" s="5">
        <f>IF(D14=0," ",(G14+H14*2+I14*3+J14*4)/D14)</f>
        <v>0</v>
      </c>
      <c r="T14">
        <v>1</v>
      </c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6">SUM(G18:J18)</f>
        <v>0</v>
      </c>
      <c r="Q18" s="4"/>
    </row>
    <row r="19" spans="2:20" x14ac:dyDescent="0.15">
      <c r="F19">
        <f t="shared" si="6"/>
        <v>0</v>
      </c>
      <c r="Q19" s="4"/>
    </row>
    <row r="20" spans="2:20" x14ac:dyDescent="0.15">
      <c r="F20">
        <f t="shared" si="6"/>
        <v>0</v>
      </c>
      <c r="Q20" s="4"/>
    </row>
    <row r="21" spans="2:20" x14ac:dyDescent="0.15">
      <c r="F21">
        <f t="shared" si="6"/>
        <v>0</v>
      </c>
      <c r="Q21" s="4"/>
    </row>
    <row r="22" spans="2:20" x14ac:dyDescent="0.15">
      <c r="F22">
        <f t="shared" si="6"/>
        <v>0</v>
      </c>
      <c r="Q22" s="4"/>
    </row>
    <row r="23" spans="2:20" x14ac:dyDescent="0.15">
      <c r="F23">
        <f t="shared" si="6"/>
        <v>0</v>
      </c>
      <c r="Q23" s="4"/>
    </row>
    <row r="24" spans="2:20" x14ac:dyDescent="0.15">
      <c r="F24">
        <f t="shared" si="6"/>
        <v>0</v>
      </c>
      <c r="Q24" s="4"/>
    </row>
    <row r="25" spans="2:20" x14ac:dyDescent="0.15">
      <c r="F25">
        <f t="shared" si="6"/>
        <v>0</v>
      </c>
      <c r="Q25" s="4"/>
    </row>
    <row r="26" spans="2:20" x14ac:dyDescent="0.15">
      <c r="F26">
        <f t="shared" si="6"/>
        <v>0</v>
      </c>
      <c r="Q26" s="4"/>
    </row>
    <row r="27" spans="2:20" x14ac:dyDescent="0.15">
      <c r="F27">
        <f t="shared" si="6"/>
        <v>0</v>
      </c>
      <c r="Q27" s="4"/>
    </row>
    <row r="28" spans="2:20" x14ac:dyDescent="0.15">
      <c r="F28">
        <f t="shared" si="6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27</v>
      </c>
      <c r="D30">
        <f t="shared" ref="D30:O30" si="7">SUM(D2:D28)</f>
        <v>23</v>
      </c>
      <c r="E30">
        <f t="shared" si="7"/>
        <v>6</v>
      </c>
      <c r="F30">
        <f t="shared" si="7"/>
        <v>6</v>
      </c>
      <c r="G30">
        <f t="shared" si="7"/>
        <v>3</v>
      </c>
      <c r="H30">
        <f t="shared" si="7"/>
        <v>0</v>
      </c>
      <c r="I30">
        <f t="shared" si="7"/>
        <v>2</v>
      </c>
      <c r="J30">
        <f t="shared" si="7"/>
        <v>1</v>
      </c>
      <c r="K30">
        <f t="shared" si="7"/>
        <v>4</v>
      </c>
      <c r="L30">
        <f t="shared" si="7"/>
        <v>0</v>
      </c>
      <c r="M30">
        <f t="shared" si="7"/>
        <v>3</v>
      </c>
      <c r="N30">
        <f t="shared" si="7"/>
        <v>0</v>
      </c>
      <c r="O30">
        <f t="shared" si="7"/>
        <v>3</v>
      </c>
      <c r="P30" s="1">
        <f>IF(D30=0,"-",(G30+H30+I30+J30)/D30)</f>
        <v>0.2608695652173913</v>
      </c>
      <c r="Q30" s="4">
        <f>IF(C30=0,"-",(G30+H30+I30+J30+M30)/(D30+M30))</f>
        <v>0.34615384615384615</v>
      </c>
      <c r="R30" s="5">
        <f>IF(D30=0," ",(G30+H30*2+I30*3+J30*4)/D30)</f>
        <v>0.56521739130434778</v>
      </c>
      <c r="S30">
        <f>SUM(S2:S29)</f>
        <v>2</v>
      </c>
      <c r="T30">
        <f>SUM(T2:T29)</f>
        <v>2</v>
      </c>
    </row>
    <row r="31" spans="2:20" x14ac:dyDescent="0.15">
      <c r="B31" s="12" t="s">
        <v>40</v>
      </c>
      <c r="C31">
        <f>SUM(C12:C14)</f>
        <v>5</v>
      </c>
      <c r="D31">
        <f>SUM(D12:D14)</f>
        <v>4</v>
      </c>
      <c r="E31">
        <f t="shared" ref="E31:O31" si="8">SUM(E12:E14)</f>
        <v>0</v>
      </c>
      <c r="F31">
        <f t="shared" si="8"/>
        <v>1</v>
      </c>
      <c r="G31">
        <f t="shared" si="8"/>
        <v>1</v>
      </c>
      <c r="H31">
        <f t="shared" si="8"/>
        <v>0</v>
      </c>
      <c r="I31">
        <f t="shared" si="8"/>
        <v>0</v>
      </c>
      <c r="J31">
        <f t="shared" si="8"/>
        <v>0</v>
      </c>
      <c r="K31">
        <f t="shared" si="8"/>
        <v>0</v>
      </c>
      <c r="L31">
        <f t="shared" si="8"/>
        <v>0</v>
      </c>
      <c r="M31">
        <f t="shared" si="8"/>
        <v>1</v>
      </c>
      <c r="N31">
        <f t="shared" si="8"/>
        <v>0</v>
      </c>
      <c r="O31">
        <f t="shared" si="8"/>
        <v>1</v>
      </c>
      <c r="P31" s="1">
        <f>IF(D31=0,"-",(G31+H31+I31+J31)/D31)</f>
        <v>0.25</v>
      </c>
      <c r="Q31" s="4">
        <f>IF(C31=0,"-",(G31+H31+I31+J31+M31)/(D31+M31))</f>
        <v>0.4</v>
      </c>
      <c r="R31" s="5">
        <f>IF(D31=0," ",(G31+H31*2+I31*3+J31*4)/D31)</f>
        <v>0.25</v>
      </c>
      <c r="S31">
        <f>SUM(S12:S14)</f>
        <v>0</v>
      </c>
      <c r="T31">
        <f>SUM(T12:T14)</f>
        <v>1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4FD5-39A3-4C10-AA4D-B4C03BAB004B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>IF(D3=0,"-",(G3+H3+I3+J3)/D3)</f>
        <v>-</v>
      </c>
      <c r="Q3" s="4" t="str">
        <f>IF(C3=0,"-",(G3+H3+I3+J3+M3)/(D3+M3))</f>
        <v>-</v>
      </c>
      <c r="R3" s="5" t="str">
        <f t="shared" ref="R3:R9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P4" s="1" t="str">
        <f>IF(D4=0,"-",(G4+H4+I4+J4)/D4)</f>
        <v>-</v>
      </c>
      <c r="Q4" s="4" t="str">
        <f t="shared" ref="Q4:Q9" si="1">IF(C4=0,"-",(G4+H4+I4+J4+M4)/(D4+M4))</f>
        <v>-</v>
      </c>
      <c r="R4" s="5" t="str">
        <f t="shared" si="0"/>
        <v xml:space="preserve"> </v>
      </c>
    </row>
    <row r="5" spans="1:20" x14ac:dyDescent="0.15">
      <c r="A5" s="2" t="s">
        <v>77</v>
      </c>
      <c r="B5" s="12" t="s">
        <v>78</v>
      </c>
      <c r="P5" s="1" t="str">
        <f t="shared" ref="P5:P9" si="2">IF(D5=0,"-",(G5+H5+I5+J5)/D5)</f>
        <v>-</v>
      </c>
      <c r="Q5" s="4" t="str">
        <f t="shared" si="1"/>
        <v>-</v>
      </c>
      <c r="R5" s="5" t="str">
        <f t="shared" si="0"/>
        <v xml:space="preserve"> </v>
      </c>
    </row>
    <row r="6" spans="1:20" x14ac:dyDescent="0.15">
      <c r="A6" s="2" t="s">
        <v>86</v>
      </c>
      <c r="B6" s="12" t="s">
        <v>88</v>
      </c>
      <c r="P6" s="1" t="str">
        <f t="shared" si="2"/>
        <v>-</v>
      </c>
      <c r="Q6" s="4" t="str">
        <f t="shared" si="1"/>
        <v>-</v>
      </c>
      <c r="R6" s="5" t="str">
        <f t="shared" si="0"/>
        <v xml:space="preserve"> </v>
      </c>
    </row>
    <row r="7" spans="1:20" x14ac:dyDescent="0.15">
      <c r="A7" s="2" t="s">
        <v>90</v>
      </c>
      <c r="B7" s="12" t="s">
        <v>69</v>
      </c>
      <c r="P7" s="1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P8" s="1" t="str">
        <f>IF(D8=0,"-",(G8+H8+I8+J8)/D8)</f>
        <v>-</v>
      </c>
      <c r="Q8" s="4" t="str">
        <f t="shared" si="1"/>
        <v>-</v>
      </c>
      <c r="R8" s="5" t="str">
        <f t="shared" si="0"/>
        <v xml:space="preserve"> </v>
      </c>
    </row>
    <row r="9" spans="1:20" x14ac:dyDescent="0.15">
      <c r="A9" s="2" t="s">
        <v>97</v>
      </c>
      <c r="B9" s="12" t="s">
        <v>98</v>
      </c>
      <c r="P9" s="1" t="str">
        <f t="shared" si="2"/>
        <v>-</v>
      </c>
      <c r="Q9" s="4" t="str">
        <f t="shared" si="1"/>
        <v>-</v>
      </c>
      <c r="R9" s="5" t="str">
        <f t="shared" si="0"/>
        <v xml:space="preserve"> </v>
      </c>
    </row>
    <row r="10" spans="1:20" x14ac:dyDescent="0.15">
      <c r="A10" s="2" t="s">
        <v>101</v>
      </c>
      <c r="B10" s="12" t="s">
        <v>102</v>
      </c>
      <c r="P10" s="1" t="str">
        <f>IF(D10=0,"-",(G10+H10+I10+J10)/D10)</f>
        <v>-</v>
      </c>
      <c r="Q10" s="4" t="str">
        <f>IF(C10=0,"-",(G10+H10+I10+J10+M10)/(D10+M10))</f>
        <v>-</v>
      </c>
      <c r="R10" s="5" t="str">
        <f>IF(D10=0," ",(G10+H10*2+I10*3+J10*4)/D10)</f>
        <v xml:space="preserve"> </v>
      </c>
    </row>
    <row r="11" spans="1:20" x14ac:dyDescent="0.15">
      <c r="A11" s="2" t="s">
        <v>104</v>
      </c>
      <c r="B11" s="12" t="s">
        <v>105</v>
      </c>
      <c r="Q11" s="4"/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0</v>
      </c>
      <c r="D30">
        <f t="shared" ref="D30:O30" si="4">SUM(D2:D28)</f>
        <v>0</v>
      </c>
      <c r="E30">
        <f t="shared" si="4"/>
        <v>0</v>
      </c>
      <c r="F30">
        <f t="shared" si="4"/>
        <v>0</v>
      </c>
      <c r="G30">
        <f t="shared" si="4"/>
        <v>0</v>
      </c>
      <c r="H30">
        <f t="shared" si="4"/>
        <v>0</v>
      </c>
      <c r="I30">
        <f t="shared" si="4"/>
        <v>0</v>
      </c>
      <c r="J30">
        <f t="shared" si="4"/>
        <v>0</v>
      </c>
      <c r="K30">
        <f t="shared" si="4"/>
        <v>0</v>
      </c>
      <c r="L30">
        <f t="shared" si="4"/>
        <v>0</v>
      </c>
      <c r="M30">
        <f t="shared" si="4"/>
        <v>0</v>
      </c>
      <c r="N30">
        <f t="shared" si="4"/>
        <v>0</v>
      </c>
      <c r="O30">
        <f t="shared" si="4"/>
        <v>0</v>
      </c>
      <c r="P30" s="1" t="str">
        <f>IF(D30=0,"-",(G30+H30+I30+J30)/D30)</f>
        <v>-</v>
      </c>
      <c r="Q30" s="4" t="str">
        <f>IF(C30=0,"-",(G30+H30+I30+J30+M30)/(D30+M30))</f>
        <v>-</v>
      </c>
      <c r="R30" s="5" t="str">
        <f>IF(D30=0," ",(G30+H30*2+I30*3+J30*4)/D30)</f>
        <v xml:space="preserve"> </v>
      </c>
      <c r="S30">
        <f>SUM(S2:S29)</f>
        <v>0</v>
      </c>
      <c r="T30">
        <f>SUM(T2:T29)</f>
        <v>0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EB49C-CEE8-4CC0-8E37-7D24038181E7}">
  <dimension ref="A1:T31"/>
  <sheetViews>
    <sheetView zoomScaleNormal="100" workbookViewId="0">
      <selection activeCell="T33" sqref="T33"/>
    </sheetView>
  </sheetViews>
  <sheetFormatPr defaultRowHeight="13.5" x14ac:dyDescent="0.15"/>
  <cols>
    <col min="1" max="1" width="9.125" style="2" customWidth="1"/>
    <col min="2" max="2" width="14" style="12" customWidth="1"/>
    <col min="3" max="7" width="5.75" customWidth="1"/>
    <col min="8" max="10" width="6.5" customWidth="1"/>
    <col min="11" max="12" width="5.75" customWidth="1"/>
    <col min="13" max="13" width="6.5" customWidth="1"/>
    <col min="14" max="15" width="5.75" customWidth="1"/>
    <col min="16" max="16" width="7.125" style="1" customWidth="1"/>
    <col min="17" max="18" width="7.125" customWidth="1"/>
    <col min="19" max="19" width="6.5" customWidth="1"/>
  </cols>
  <sheetData>
    <row r="1" spans="1:20" x14ac:dyDescent="0.15">
      <c r="A1" s="2" t="s">
        <v>73</v>
      </c>
      <c r="B1" s="12" t="s">
        <v>74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12</v>
      </c>
      <c r="M1" t="s">
        <v>13</v>
      </c>
      <c r="N1" t="s">
        <v>14</v>
      </c>
      <c r="O1" t="s">
        <v>15</v>
      </c>
      <c r="P1" s="1" t="s">
        <v>16</v>
      </c>
      <c r="Q1" t="s">
        <v>17</v>
      </c>
      <c r="R1" t="s">
        <v>18</v>
      </c>
      <c r="S1" s="3" t="s">
        <v>35</v>
      </c>
      <c r="T1" t="s">
        <v>79</v>
      </c>
    </row>
    <row r="2" spans="1:20" x14ac:dyDescent="0.15">
      <c r="A2" s="2" t="s">
        <v>72</v>
      </c>
      <c r="B2" s="12" t="s">
        <v>69</v>
      </c>
      <c r="P2" s="1" t="str">
        <f>IF(D2=0,"-",(G2+H2+I2+J2)/D2)</f>
        <v>-</v>
      </c>
      <c r="Q2" s="4" t="str">
        <f>IF(C2=0,"-",(G2+H2+I2+J2+M2)/(D2+M2))</f>
        <v>-</v>
      </c>
      <c r="R2" s="5" t="str">
        <f>IF(D2=0," ",(G2+H2*2+I2*3+J2*4)/D2)</f>
        <v xml:space="preserve"> </v>
      </c>
      <c r="S2" s="3"/>
    </row>
    <row r="3" spans="1:20" x14ac:dyDescent="0.15">
      <c r="A3" s="2" t="s">
        <v>75</v>
      </c>
      <c r="B3" s="12" t="s">
        <v>69</v>
      </c>
      <c r="P3" s="1" t="str">
        <f>IF(D3=0,"-",(G3+H3+I3+J3)/D3)</f>
        <v>-</v>
      </c>
      <c r="Q3" s="4" t="str">
        <f>IF(C3=0,"-",(G3+H3+I3+J3+M3)/(D3+M3))</f>
        <v>-</v>
      </c>
      <c r="R3" s="5" t="str">
        <f t="shared" ref="R3:R10" si="0">IF(D3=0," ",(G3+H3*2+I3*3+J3*4)/D3)</f>
        <v xml:space="preserve"> </v>
      </c>
    </row>
    <row r="4" spans="1:20" x14ac:dyDescent="0.15">
      <c r="A4" s="2" t="s">
        <v>76</v>
      </c>
      <c r="B4" s="12" t="s">
        <v>69</v>
      </c>
      <c r="C4">
        <v>1</v>
      </c>
      <c r="D4">
        <v>1</v>
      </c>
      <c r="P4" s="1">
        <f>IF(D4=0,"-",(G4+H4+I4+J4)/D4)</f>
        <v>0</v>
      </c>
      <c r="Q4" s="4">
        <f t="shared" ref="Q4:Q10" si="1">IF(C4=0,"-",(G4+H4+I4+J4+M4)/(D4+M4))</f>
        <v>0</v>
      </c>
      <c r="R4" s="5">
        <f t="shared" si="0"/>
        <v>0</v>
      </c>
    </row>
    <row r="5" spans="1:20" x14ac:dyDescent="0.15">
      <c r="A5" s="2" t="s">
        <v>77</v>
      </c>
      <c r="B5" s="12" t="s">
        <v>78</v>
      </c>
      <c r="C5">
        <v>3</v>
      </c>
      <c r="D5">
        <v>3</v>
      </c>
      <c r="E5">
        <v>1</v>
      </c>
      <c r="F5">
        <v>1</v>
      </c>
      <c r="G5">
        <v>1</v>
      </c>
      <c r="P5" s="1">
        <f t="shared" ref="P5:P10" si="2">IF(D5=0,"-",(G5+H5+I5+J5)/D5)</f>
        <v>0.33333333333333331</v>
      </c>
      <c r="Q5" s="4">
        <f t="shared" si="1"/>
        <v>0.33333333333333331</v>
      </c>
      <c r="R5" s="5">
        <f t="shared" si="0"/>
        <v>0.33333333333333331</v>
      </c>
      <c r="T5">
        <v>1</v>
      </c>
    </row>
    <row r="6" spans="1:20" x14ac:dyDescent="0.15">
      <c r="A6" s="2" t="s">
        <v>86</v>
      </c>
      <c r="B6" s="12" t="s">
        <v>88</v>
      </c>
      <c r="C6">
        <v>4</v>
      </c>
      <c r="D6">
        <v>3</v>
      </c>
      <c r="M6">
        <v>1</v>
      </c>
      <c r="N6">
        <v>1</v>
      </c>
      <c r="P6" s="1">
        <f t="shared" si="2"/>
        <v>0</v>
      </c>
      <c r="Q6" s="4">
        <f t="shared" si="1"/>
        <v>0.25</v>
      </c>
      <c r="R6" s="5">
        <f t="shared" si="0"/>
        <v>0</v>
      </c>
      <c r="T6">
        <v>1</v>
      </c>
    </row>
    <row r="7" spans="1:20" x14ac:dyDescent="0.15">
      <c r="A7" s="2" t="s">
        <v>90</v>
      </c>
      <c r="B7" s="12" t="s">
        <v>69</v>
      </c>
      <c r="P7" s="1" t="str">
        <f t="shared" si="2"/>
        <v>-</v>
      </c>
      <c r="Q7" s="4" t="str">
        <f t="shared" si="1"/>
        <v>-</v>
      </c>
      <c r="R7" s="5" t="str">
        <f t="shared" si="0"/>
        <v xml:space="preserve"> </v>
      </c>
    </row>
    <row r="8" spans="1:20" x14ac:dyDescent="0.15">
      <c r="A8" s="2" t="s">
        <v>94</v>
      </c>
      <c r="B8" s="12" t="s">
        <v>95</v>
      </c>
      <c r="C8">
        <v>2</v>
      </c>
      <c r="D8">
        <v>2</v>
      </c>
      <c r="F8">
        <v>1</v>
      </c>
      <c r="P8" s="1">
        <f>IF(D8=0,"-",(G8+H8+I8+J8)/D8)</f>
        <v>0</v>
      </c>
      <c r="Q8" s="4">
        <f t="shared" si="1"/>
        <v>0</v>
      </c>
      <c r="R8" s="5">
        <f t="shared" si="0"/>
        <v>0</v>
      </c>
    </row>
    <row r="9" spans="1:20" x14ac:dyDescent="0.15">
      <c r="A9" s="2" t="s">
        <v>97</v>
      </c>
      <c r="B9" s="12" t="s">
        <v>98</v>
      </c>
      <c r="C9">
        <v>3</v>
      </c>
      <c r="D9">
        <v>2</v>
      </c>
      <c r="K9">
        <v>1</v>
      </c>
      <c r="M9">
        <v>1</v>
      </c>
      <c r="P9" s="1">
        <f t="shared" si="2"/>
        <v>0</v>
      </c>
      <c r="Q9" s="4">
        <f t="shared" si="1"/>
        <v>0.33333333333333331</v>
      </c>
      <c r="R9" s="5">
        <f t="shared" si="0"/>
        <v>0</v>
      </c>
      <c r="T9">
        <v>1</v>
      </c>
    </row>
    <row r="10" spans="1:20" x14ac:dyDescent="0.15">
      <c r="A10" s="2" t="s">
        <v>101</v>
      </c>
      <c r="B10" s="12" t="s">
        <v>102</v>
      </c>
      <c r="C10">
        <v>2</v>
      </c>
      <c r="D10">
        <v>2</v>
      </c>
      <c r="F10">
        <v>1</v>
      </c>
      <c r="G10">
        <v>1</v>
      </c>
      <c r="K10">
        <v>1</v>
      </c>
      <c r="P10" s="1">
        <f t="shared" si="2"/>
        <v>0.5</v>
      </c>
      <c r="Q10" s="4">
        <f t="shared" si="1"/>
        <v>0.5</v>
      </c>
      <c r="R10" s="5">
        <f t="shared" si="0"/>
        <v>0.5</v>
      </c>
      <c r="T10">
        <v>1</v>
      </c>
    </row>
    <row r="11" spans="1:20" x14ac:dyDescent="0.15">
      <c r="A11" s="2" t="s">
        <v>104</v>
      </c>
      <c r="B11" s="12" t="s">
        <v>105</v>
      </c>
      <c r="C11">
        <v>3</v>
      </c>
      <c r="D11">
        <v>3</v>
      </c>
      <c r="F11">
        <v>1</v>
      </c>
      <c r="H11">
        <v>1</v>
      </c>
      <c r="O11">
        <v>1</v>
      </c>
      <c r="P11" s="1">
        <f>IF(D11=0,"-",(G11+H11+I11+J11)/D11)</f>
        <v>0.33333333333333331</v>
      </c>
      <c r="Q11" s="4">
        <f>IF(C11=0,"-",(G11+H11+I11+J11+M11)/(D11+M11))</f>
        <v>0.33333333333333331</v>
      </c>
      <c r="R11" s="5">
        <f>IF(D11=0," ",(G11+H11*2+I11*3+J11*4)/D11)</f>
        <v>0.66666666666666663</v>
      </c>
    </row>
    <row r="12" spans="1:20" x14ac:dyDescent="0.15">
      <c r="A12" s="2" t="s">
        <v>107</v>
      </c>
      <c r="B12" s="12" t="s">
        <v>108</v>
      </c>
      <c r="Q12" s="4"/>
    </row>
    <row r="13" spans="1:20" x14ac:dyDescent="0.15">
      <c r="A13" s="2" t="s">
        <v>110</v>
      </c>
      <c r="B13" s="12" t="s">
        <v>69</v>
      </c>
      <c r="Q13" s="4"/>
    </row>
    <row r="14" spans="1:20" x14ac:dyDescent="0.15">
      <c r="A14" s="2" t="s">
        <v>116</v>
      </c>
      <c r="B14" s="12" t="s">
        <v>69</v>
      </c>
      <c r="Q14" s="4"/>
    </row>
    <row r="15" spans="1:20" x14ac:dyDescent="0.15">
      <c r="Q15" s="4"/>
    </row>
    <row r="16" spans="1:20" x14ac:dyDescent="0.15">
      <c r="Q16" s="4"/>
    </row>
    <row r="17" spans="2:20" x14ac:dyDescent="0.15">
      <c r="Q17" s="4"/>
    </row>
    <row r="18" spans="2:20" x14ac:dyDescent="0.15">
      <c r="F18">
        <f t="shared" ref="F18:F28" si="3">SUM(G18:J18)</f>
        <v>0</v>
      </c>
      <c r="Q18" s="4"/>
    </row>
    <row r="19" spans="2:20" x14ac:dyDescent="0.15">
      <c r="F19">
        <f t="shared" si="3"/>
        <v>0</v>
      </c>
      <c r="Q19" s="4"/>
    </row>
    <row r="20" spans="2:20" x14ac:dyDescent="0.15">
      <c r="F20">
        <f t="shared" si="3"/>
        <v>0</v>
      </c>
      <c r="Q20" s="4"/>
    </row>
    <row r="21" spans="2:20" x14ac:dyDescent="0.15">
      <c r="F21">
        <f t="shared" si="3"/>
        <v>0</v>
      </c>
      <c r="Q21" s="4"/>
    </row>
    <row r="22" spans="2:20" x14ac:dyDescent="0.15">
      <c r="F22">
        <f t="shared" si="3"/>
        <v>0</v>
      </c>
      <c r="Q22" s="4"/>
    </row>
    <row r="23" spans="2:20" x14ac:dyDescent="0.15">
      <c r="F23">
        <f t="shared" si="3"/>
        <v>0</v>
      </c>
      <c r="Q23" s="4"/>
    </row>
    <row r="24" spans="2:20" x14ac:dyDescent="0.15">
      <c r="F24">
        <f t="shared" si="3"/>
        <v>0</v>
      </c>
      <c r="Q24" s="4"/>
    </row>
    <row r="25" spans="2:20" x14ac:dyDescent="0.15">
      <c r="F25">
        <f t="shared" si="3"/>
        <v>0</v>
      </c>
      <c r="Q25" s="4"/>
    </row>
    <row r="26" spans="2:20" x14ac:dyDescent="0.15">
      <c r="F26">
        <f t="shared" si="3"/>
        <v>0</v>
      </c>
      <c r="Q26" s="4"/>
    </row>
    <row r="27" spans="2:20" x14ac:dyDescent="0.15">
      <c r="F27">
        <f t="shared" si="3"/>
        <v>0</v>
      </c>
      <c r="Q27" s="4"/>
    </row>
    <row r="28" spans="2:20" x14ac:dyDescent="0.15">
      <c r="F28">
        <f t="shared" si="3"/>
        <v>0</v>
      </c>
      <c r="Q28" s="4"/>
    </row>
    <row r="29" spans="2:20" x14ac:dyDescent="0.15">
      <c r="Q29" s="4"/>
    </row>
    <row r="30" spans="2:20" ht="30.75" customHeight="1" x14ac:dyDescent="0.15">
      <c r="B30" s="12" t="s">
        <v>30</v>
      </c>
      <c r="C30">
        <f>SUM(C2:C28)</f>
        <v>18</v>
      </c>
      <c r="D30">
        <f t="shared" ref="D30:O30" si="4">SUM(D2:D28)</f>
        <v>16</v>
      </c>
      <c r="E30">
        <f t="shared" si="4"/>
        <v>1</v>
      </c>
      <c r="F30">
        <f t="shared" si="4"/>
        <v>4</v>
      </c>
      <c r="G30">
        <f t="shared" si="4"/>
        <v>2</v>
      </c>
      <c r="H30">
        <f t="shared" si="4"/>
        <v>1</v>
      </c>
      <c r="I30">
        <f t="shared" si="4"/>
        <v>0</v>
      </c>
      <c r="J30">
        <f t="shared" si="4"/>
        <v>0</v>
      </c>
      <c r="K30">
        <f t="shared" si="4"/>
        <v>2</v>
      </c>
      <c r="L30">
        <f t="shared" si="4"/>
        <v>0</v>
      </c>
      <c r="M30">
        <f t="shared" si="4"/>
        <v>2</v>
      </c>
      <c r="N30">
        <f t="shared" si="4"/>
        <v>1</v>
      </c>
      <c r="O30">
        <f t="shared" si="4"/>
        <v>1</v>
      </c>
      <c r="P30" s="1">
        <f>IF(D30=0,"-",(G30+H30+I30+J30)/D30)</f>
        <v>0.1875</v>
      </c>
      <c r="Q30" s="4">
        <f>IF(C30=0,"-",(G30+H30+I30+J30+M30)/(D30+M30))</f>
        <v>0.27777777777777779</v>
      </c>
      <c r="R30" s="5">
        <f>IF(D30=0," ",(G30+H30*2+I30*3+J30*4)/D30)</f>
        <v>0.25</v>
      </c>
      <c r="S30">
        <f>SUM(S2:S29)</f>
        <v>0</v>
      </c>
      <c r="T30">
        <f>SUM(T2:T29)</f>
        <v>4</v>
      </c>
    </row>
    <row r="31" spans="2:20" x14ac:dyDescent="0.15">
      <c r="B31" s="12" t="s">
        <v>40</v>
      </c>
      <c r="C31">
        <f>SUM(C12:C14)</f>
        <v>0</v>
      </c>
      <c r="D31">
        <f>SUM(D12:D14)</f>
        <v>0</v>
      </c>
      <c r="E31">
        <f t="shared" ref="E31:O31" si="5">SUM(E12:E14)</f>
        <v>0</v>
      </c>
      <c r="F31">
        <f t="shared" si="5"/>
        <v>0</v>
      </c>
      <c r="G31">
        <f t="shared" si="5"/>
        <v>0</v>
      </c>
      <c r="H31">
        <f t="shared" si="5"/>
        <v>0</v>
      </c>
      <c r="I31">
        <f t="shared" si="5"/>
        <v>0</v>
      </c>
      <c r="J31">
        <f t="shared" si="5"/>
        <v>0</v>
      </c>
      <c r="K31">
        <f t="shared" si="5"/>
        <v>0</v>
      </c>
      <c r="L31">
        <f t="shared" si="5"/>
        <v>0</v>
      </c>
      <c r="M31">
        <f t="shared" si="5"/>
        <v>0</v>
      </c>
      <c r="N31">
        <f t="shared" si="5"/>
        <v>0</v>
      </c>
      <c r="O31">
        <f t="shared" si="5"/>
        <v>0</v>
      </c>
      <c r="P31" s="1" t="str">
        <f>IF(D31=0,"-",(G31+H31+I31+J31)/D31)</f>
        <v>-</v>
      </c>
      <c r="Q31" s="4" t="str">
        <f>IF(C31=0,"-",(G31+H31+I31+J31+M31)/(D31+M31))</f>
        <v>-</v>
      </c>
      <c r="R31" s="5" t="str">
        <f>IF(D31=0," ",(G31+H31*2+I31*3+J31*4)/D31)</f>
        <v xml:space="preserve"> </v>
      </c>
      <c r="S31">
        <f>SUM(S12:S14)</f>
        <v>0</v>
      </c>
      <c r="T31">
        <f>SUM(T12:T14)</f>
        <v>0</v>
      </c>
    </row>
  </sheetData>
  <phoneticPr fontId="4"/>
  <printOptions horizontalCentered="1" verticalCentered="1" gridLines="1"/>
  <pageMargins left="0.78740157480314965" right="0.78740157480314965" top="0.98425196850393704" bottom="0.98425196850393704" header="0.51181102362204722" footer="0.51181102362204722"/>
  <pageSetup paperSize="9" scale="83" orientation="landscape" horizontalDpi="300" verticalDpi="720" r:id="rId1"/>
  <headerFooter alignWithMargins="0">
    <oddHeader>&amp;L&amp;"Brush Script MT,斜体"&amp;24Good Fellows&amp;"ＭＳ Ｐゴシック,標準"&amp;11 &amp;"ＭＳ Ｐ明朝,太字"&amp;20 2024年度打撃成績表（&amp;A）&amp;R&amp;D</oddHeader>
    <oddFooter>- &amp;P -</oddFooter>
  </headerFooter>
  <rowBreaks count="1" manualBreakCount="1">
    <brk id="31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45</vt:i4>
      </vt:variant>
      <vt:variant>
        <vt:lpstr>名前付き一覧</vt:lpstr>
      </vt:variant>
      <vt:variant>
        <vt:i4>39</vt:i4>
      </vt:variant>
    </vt:vector>
  </HeadingPairs>
  <TitlesOfParts>
    <vt:vector size="84" baseType="lpstr">
      <vt:lpstr>総計</vt:lpstr>
      <vt:lpstr>最近３試合</vt:lpstr>
      <vt:lpstr>試合結果</vt:lpstr>
      <vt:lpstr>渡邉</vt:lpstr>
      <vt:lpstr>平野</vt:lpstr>
      <vt:lpstr>小林</vt:lpstr>
      <vt:lpstr>森谷</vt:lpstr>
      <vt:lpstr>谷川</vt:lpstr>
      <vt:lpstr>岩崎</vt:lpstr>
      <vt:lpstr>渡辺み</vt:lpstr>
      <vt:lpstr>左近允</vt:lpstr>
      <vt:lpstr>清川</vt:lpstr>
      <vt:lpstr>田淵</vt:lpstr>
      <vt:lpstr>田中勇貴</vt:lpstr>
      <vt:lpstr>堀川</vt:lpstr>
      <vt:lpstr>藤井</vt:lpstr>
      <vt:lpstr>山下</vt:lpstr>
      <vt:lpstr>山本</vt:lpstr>
      <vt:lpstr>那須</vt:lpstr>
      <vt:lpstr>稲谷</vt:lpstr>
      <vt:lpstr>上村</vt:lpstr>
      <vt:lpstr>海保</vt:lpstr>
      <vt:lpstr>伍</vt:lpstr>
      <vt:lpstr>葉山</vt:lpstr>
      <vt:lpstr>山田</vt:lpstr>
      <vt:lpstr>武居</vt:lpstr>
      <vt:lpstr>天野</vt:lpstr>
      <vt:lpstr>牧野</vt:lpstr>
      <vt:lpstr>本間</vt:lpstr>
      <vt:lpstr>本村</vt:lpstr>
      <vt:lpstr>鎌田</vt:lpstr>
      <vt:lpstr>蓬莱</vt:lpstr>
      <vt:lpstr>部外</vt:lpstr>
      <vt:lpstr>蓑原</vt:lpstr>
      <vt:lpstr>田中勇作</vt:lpstr>
      <vt:lpstr>吉田</vt:lpstr>
      <vt:lpstr>川辺</vt:lpstr>
      <vt:lpstr>柴田</vt:lpstr>
      <vt:lpstr>柴崎</vt:lpstr>
      <vt:lpstr>林</vt:lpstr>
      <vt:lpstr>平田</vt:lpstr>
      <vt:lpstr>秦</vt:lpstr>
      <vt:lpstr>岩井</vt:lpstr>
      <vt:lpstr>何</vt:lpstr>
      <vt:lpstr>Sheet2</vt:lpstr>
      <vt:lpstr>稲谷!Print_Area</vt:lpstr>
      <vt:lpstr>何!Print_Area</vt:lpstr>
      <vt:lpstr>海保!Print_Area</vt:lpstr>
      <vt:lpstr>鎌田!Print_Area</vt:lpstr>
      <vt:lpstr>岩井!Print_Area</vt:lpstr>
      <vt:lpstr>岩崎!Print_Area</vt:lpstr>
      <vt:lpstr>伍!Print_Area</vt:lpstr>
      <vt:lpstr>左近允!Print_Area</vt:lpstr>
      <vt:lpstr>山下!Print_Area</vt:lpstr>
      <vt:lpstr>山田!Print_Area</vt:lpstr>
      <vt:lpstr>山本!Print_Area</vt:lpstr>
      <vt:lpstr>柴崎!Print_Area</vt:lpstr>
      <vt:lpstr>柴田!Print_Area</vt:lpstr>
      <vt:lpstr>小林!Print_Area</vt:lpstr>
      <vt:lpstr>上村!Print_Area</vt:lpstr>
      <vt:lpstr>森谷!Print_Area</vt:lpstr>
      <vt:lpstr>秦!Print_Area</vt:lpstr>
      <vt:lpstr>清川!Print_Area</vt:lpstr>
      <vt:lpstr>川辺!Print_Area</vt:lpstr>
      <vt:lpstr>総計!Print_Area</vt:lpstr>
      <vt:lpstr>谷川!Print_Area</vt:lpstr>
      <vt:lpstr>田中勇貴!Print_Area</vt:lpstr>
      <vt:lpstr>田中勇作!Print_Area</vt:lpstr>
      <vt:lpstr>田淵!Print_Area</vt:lpstr>
      <vt:lpstr>渡辺み!Print_Area</vt:lpstr>
      <vt:lpstr>渡邉!Print_Area</vt:lpstr>
      <vt:lpstr>藤井!Print_Area</vt:lpstr>
      <vt:lpstr>那須!Print_Area</vt:lpstr>
      <vt:lpstr>部外!Print_Area</vt:lpstr>
      <vt:lpstr>平田!Print_Area</vt:lpstr>
      <vt:lpstr>平野!Print_Area</vt:lpstr>
      <vt:lpstr>蓬莱!Print_Area</vt:lpstr>
      <vt:lpstr>牧野!Print_Area</vt:lpstr>
      <vt:lpstr>堀川!Print_Area</vt:lpstr>
      <vt:lpstr>本間!Print_Area</vt:lpstr>
      <vt:lpstr>本村!Print_Area</vt:lpstr>
      <vt:lpstr>蓑原!Print_Area</vt:lpstr>
      <vt:lpstr>葉山!Print_Area</vt:lpstr>
      <vt:lpstr>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統合ＯＡ</dc:creator>
  <cp:lastModifiedBy>隆久 平野</cp:lastModifiedBy>
  <cp:lastPrinted>2023-12-06T23:45:16Z</cp:lastPrinted>
  <dcterms:created xsi:type="dcterms:W3CDTF">2002-06-22T12:39:23Z</dcterms:created>
  <dcterms:modified xsi:type="dcterms:W3CDTF">2025-12-29T05:44:30Z</dcterms:modified>
</cp:coreProperties>
</file>